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53270697-DDAB-478F-BE91-E9A1D64F52F9}" xr6:coauthVersionLast="47" xr6:coauthVersionMax="47" xr10:uidLastSave="{00000000-0000-0000-0000-000000000000}"/>
  <bookViews>
    <workbookView xWindow="-110" yWindow="-110" windowWidth="19420" windowHeight="11500" tabRatio="870" firstSheet="1" activeTab="1" xr2:uid="{00000000-000D-0000-FFFF-FFFF00000000}"/>
  </bookViews>
  <sheets>
    <sheet name="カメラ用" sheetId="133" state="hidden" r:id="rId1"/>
    <sheet name="☆就労系加算等注意事項等" sheetId="110" r:id="rId2"/>
    <sheet name="誓約書" sheetId="123" r:id="rId3"/>
    <sheet name="P1 表紙" sheetId="124" r:id="rId4"/>
    <sheet name="P2 ☆1(1)②職員数（就労系）" sheetId="106" r:id="rId5"/>
    <sheet name="P3 1(2)サービス種別ごと" sheetId="132" r:id="rId6"/>
    <sheet name="P4-1 1(3)勤務形態一覧（就労選択支援）" sheetId="141" r:id="rId7"/>
    <sheet name="P4-2 1(3)勤務形態一覧（就労移行支援）" sheetId="142" r:id="rId8"/>
    <sheet name="P4-3 1(3)勤務形態一覧（認定指定就労移行支援）" sheetId="143" r:id="rId9"/>
    <sheet name="P4-4 1(3)勤務形態一覧（就労継続支援A型・B型）" sheetId="144" r:id="rId10"/>
    <sheet name="P4-5 1(3)勤務形態一覧（就労定着支援）" sheetId="145" r:id="rId11"/>
    <sheet name="P5 1(4)サビ管" sheetId="127" r:id="rId12"/>
    <sheet name="P6-7 2感染症・事故防止等" sheetId="139" r:id="rId13"/>
    <sheet name="P8 3身体拘束" sheetId="129" r:id="rId14"/>
    <sheet name="P9-13　☆４②算定状況（就労系）" sheetId="147" r:id="rId15"/>
    <sheet name="P14 ☆人員配置体制（就労継続）" sheetId="112" r:id="rId16"/>
    <sheet name="P15 ☆送迎状況（就労系）" sheetId="113" r:id="rId17"/>
    <sheet name="会計報告（就労系）（留意事項）" sheetId="114" r:id="rId18"/>
    <sheet name="P16 ☆会計報告１（就労系）" sheetId="115" r:id="rId19"/>
    <sheet name="P17 ☆会計報告２（就労系）" sheetId="138" r:id="rId20"/>
    <sheet name="P18 会計報告３（就労系）" sheetId="117" r:id="rId21"/>
    <sheet name="P19 状況確認票（就労選択）" sheetId="148" r:id="rId22"/>
    <sheet name="P20 ☆経営改善計画書１（就労Ａ）" sheetId="118" r:id="rId23"/>
    <sheet name="P21 ☆経営改善計画書２（就労Ａ）" sheetId="119" r:id="rId24"/>
    <sheet name="P22 ☆就職状況報告書（就労移行）" sheetId="120" r:id="rId25"/>
    <sheet name="就職状況報告書（記載例）" sheetId="121" r:id="rId26"/>
    <sheet name="P23 ☆指定基準の見直し（就労Ａ）" sheetId="122" r:id="rId27"/>
    <sheet name="P24 処遇改善加算等" sheetId="136" r:id="rId28"/>
    <sheet name="P25 喀痰吸引" sheetId="137"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4" hidden="1">'P9-13　☆４②算定状況（就労系）'!$A$7:$BH$101</definedName>
    <definedName name="_Hlk68000154" localSheetId="28">'P25 喀痰吸引'!$A$22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1">☆就労系加算等注意事項等!$A$1:$E$23</definedName>
    <definedName name="_xlnm.Print_Area" localSheetId="3">'P1 表紙'!$A$1:$U$50</definedName>
    <definedName name="_xlnm.Print_Area" localSheetId="15">'P14 ☆人員配置体制（就労継続）'!$A$1:$F$20</definedName>
    <definedName name="_xlnm.Print_Area" localSheetId="16">'P15 ☆送迎状況（就労系）'!$A$1:$I$36</definedName>
    <definedName name="_xlnm.Print_Area" localSheetId="18">'P16 ☆会計報告１（就労系）'!$A$1:$D$14</definedName>
    <definedName name="_xlnm.Print_Area" localSheetId="19">'P17 ☆会計報告２（就労系）'!$A$1:$E$44</definedName>
    <definedName name="_xlnm.Print_Area" localSheetId="20">'P18 会計報告３（就労系）'!$A$1:$J$38</definedName>
    <definedName name="_xlnm.Print_Area" localSheetId="21">'P19 状況確認票（就労選択）'!$A$1:$I$46</definedName>
    <definedName name="_xlnm.Print_Area" localSheetId="4">'P2 ☆1(1)②職員数（就労系）'!$A$1:$O$25</definedName>
    <definedName name="_xlnm.Print_Area" localSheetId="22">'P20 ☆経営改善計画書１（就労Ａ）'!$A$1:$AO$66</definedName>
    <definedName name="_xlnm.Print_Area" localSheetId="24">'P22 ☆就職状況報告書（就労移行）'!$A$1:$K$42</definedName>
    <definedName name="_xlnm.Print_Area" localSheetId="26">'P23 ☆指定基準の見直し（就労Ａ）'!$A$1:$F$45</definedName>
    <definedName name="_xlnm.Print_Area" localSheetId="28">'P25 喀痰吸引'!$A$1:$C$22</definedName>
    <definedName name="_xlnm.Print_Area" localSheetId="5">'P3 1(2)サービス種別ごと'!$A$1:$S$77</definedName>
    <definedName name="_xlnm.Print_Area" localSheetId="6">'P4-1 1(3)勤務形態一覧（就労選択支援）'!$A$1:$AN$82</definedName>
    <definedName name="_xlnm.Print_Area" localSheetId="7">'P4-2 1(3)勤務形態一覧（就労移行支援）'!$A$1:$AN$84</definedName>
    <definedName name="_xlnm.Print_Area" localSheetId="8">'P4-3 1(3)勤務形態一覧（認定指定就労移行支援）'!$A$1:$AN$84</definedName>
    <definedName name="_xlnm.Print_Area" localSheetId="9">'P4-4 1(3)勤務形態一覧（就労継続支援A型・B型）'!$A$1:$AN$85</definedName>
    <definedName name="_xlnm.Print_Area" localSheetId="10">'P4-5 1(3)勤務形態一覧（就労定着支援）'!$A$1:$AN$82</definedName>
    <definedName name="_xlnm.Print_Area" localSheetId="11">'P5 1(4)サビ管'!$A$1:$I$22</definedName>
    <definedName name="_xlnm.Print_Area" localSheetId="12">'P6-7 2感染症・事故防止等'!$A$1:$Y$113</definedName>
    <definedName name="_xlnm.Print_Area" localSheetId="13">'P8 3身体拘束'!$A$1:$U$67</definedName>
    <definedName name="_xlnm.Print_Area" localSheetId="14">'P9-13　☆４②算定状況（就労系）'!$A$1:$BE$102</definedName>
    <definedName name="_xlnm.Print_Area" localSheetId="17">'会計報告（就労系）（留意事項）'!$A$1:$G$10</definedName>
    <definedName name="_xlnm.Print_Area" localSheetId="25">'就職状況報告書（記載例）'!$A$1:$K$42</definedName>
    <definedName name="_xlnm.Print_Area" localSheetId="2">誓約書!$A$1:$AR$22</definedName>
    <definedName name="_xlnm.Print_Titles" localSheetId="14">'P9-13　☆４②算定状況（就労系）'!$1:$7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 localSheetId="19">#REF!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[4]加算率一覧!$A$4:$A$25</definedName>
    <definedName name="確認">#N/A</definedName>
    <definedName name="看護時間">#REF!</definedName>
    <definedName name="山口県">#REF!</definedName>
    <definedName name="指摘番号" localSheetId="19">#REF!</definedName>
    <definedName name="指摘番号" localSheetId="12">#REF!</definedName>
    <definedName name="指摘番号">#REF!</definedName>
    <definedName name="自己評価">#REF!</definedName>
    <definedName name="種類">[3]サービス種類一覧!$A$4:$A$20</definedName>
    <definedName name="職種">'[5]ページ6～9'!$E$43:$E$45</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48" l="1"/>
  <c r="C18" i="148"/>
  <c r="B3" i="148"/>
  <c r="AL46" i="145" l="1"/>
  <c r="AL50" i="145" s="1"/>
  <c r="AG46" i="145"/>
  <c r="AG49" i="145" s="1"/>
  <c r="AA46" i="145"/>
  <c r="AA49" i="145" s="1"/>
  <c r="U46" i="145"/>
  <c r="X49" i="145" s="1"/>
  <c r="O46" i="145"/>
  <c r="R49" i="145" s="1"/>
  <c r="I46" i="145"/>
  <c r="I50" i="145" s="1"/>
  <c r="E46" i="145"/>
  <c r="E50" i="145" s="1"/>
  <c r="C46" i="145"/>
  <c r="D48" i="145" s="1"/>
  <c r="AJ39" i="145"/>
  <c r="AJ38" i="145"/>
  <c r="AL38" i="145" s="1"/>
  <c r="AJ31" i="145"/>
  <c r="AI31" i="145"/>
  <c r="AH31" i="145"/>
  <c r="AG31" i="145"/>
  <c r="AF31" i="145"/>
  <c r="AE31" i="145"/>
  <c r="AD31" i="145"/>
  <c r="AC31" i="145"/>
  <c r="AB31" i="145"/>
  <c r="AA31" i="145"/>
  <c r="Z31" i="145"/>
  <c r="Y31" i="145"/>
  <c r="X31" i="145"/>
  <c r="W31" i="145"/>
  <c r="V31" i="145"/>
  <c r="U31" i="145"/>
  <c r="T31" i="145"/>
  <c r="S31" i="145"/>
  <c r="R31" i="145"/>
  <c r="Q31" i="145"/>
  <c r="P31" i="145"/>
  <c r="O31" i="145"/>
  <c r="N31" i="145"/>
  <c r="AK31" i="145" s="1"/>
  <c r="AL31" i="145" s="1"/>
  <c r="M31" i="145"/>
  <c r="L31" i="145"/>
  <c r="K31" i="145"/>
  <c r="J31" i="145"/>
  <c r="I31" i="145"/>
  <c r="H31" i="145"/>
  <c r="G31" i="145"/>
  <c r="F31" i="145"/>
  <c r="AK30" i="145"/>
  <c r="AL30" i="145" s="1"/>
  <c r="AK29" i="145"/>
  <c r="AL29" i="145" s="1"/>
  <c r="AK28" i="145"/>
  <c r="AL28" i="145" s="1"/>
  <c r="AK27" i="145"/>
  <c r="AL27" i="145" s="1"/>
  <c r="AK26" i="145"/>
  <c r="AL26" i="145" s="1"/>
  <c r="AK25" i="145"/>
  <c r="AL25" i="145" s="1"/>
  <c r="AK24" i="145"/>
  <c r="AL24" i="145" s="1"/>
  <c r="AK23" i="145"/>
  <c r="AL23" i="145" s="1"/>
  <c r="AK22" i="145"/>
  <c r="AL22" i="145" s="1"/>
  <c r="AK21" i="145"/>
  <c r="AL21" i="145" s="1"/>
  <c r="AK20" i="145"/>
  <c r="AL20" i="145" s="1"/>
  <c r="AK19" i="145"/>
  <c r="AL19" i="145" s="1"/>
  <c r="AK18" i="145"/>
  <c r="AL18" i="145" s="1"/>
  <c r="AK17" i="145"/>
  <c r="AL17" i="145" s="1"/>
  <c r="AK16" i="145"/>
  <c r="AL16" i="145" s="1"/>
  <c r="AK15" i="145"/>
  <c r="AL15" i="145" s="1"/>
  <c r="AK14" i="145"/>
  <c r="AL14" i="145" s="1"/>
  <c r="AK13" i="145"/>
  <c r="AL13" i="145" s="1"/>
  <c r="AK12" i="145"/>
  <c r="AL12" i="145" s="1"/>
  <c r="AK11" i="145"/>
  <c r="AL11" i="145" s="1"/>
  <c r="AG10" i="145"/>
  <c r="AF10" i="145"/>
  <c r="AE10" i="145"/>
  <c r="AD10" i="145"/>
  <c r="AC10" i="145"/>
  <c r="AB10" i="145"/>
  <c r="AA10" i="145"/>
  <c r="Z10" i="145"/>
  <c r="Y10" i="145"/>
  <c r="X10" i="145"/>
  <c r="W10" i="145"/>
  <c r="V10" i="145"/>
  <c r="U10" i="145"/>
  <c r="T10" i="145"/>
  <c r="S10" i="145"/>
  <c r="R10" i="145"/>
  <c r="Q10" i="145"/>
  <c r="P10" i="145"/>
  <c r="O10" i="145"/>
  <c r="N10" i="145"/>
  <c r="M10" i="145"/>
  <c r="L10" i="145"/>
  <c r="K10" i="145"/>
  <c r="J10" i="145"/>
  <c r="I10" i="145"/>
  <c r="H10" i="145"/>
  <c r="G10" i="145"/>
  <c r="F10" i="145"/>
  <c r="AJ10" i="145" s="1"/>
  <c r="AJ9" i="145"/>
  <c r="AG9" i="145"/>
  <c r="AF9" i="145"/>
  <c r="AE9" i="145"/>
  <c r="AD9" i="145"/>
  <c r="AC9" i="145"/>
  <c r="AB9" i="145"/>
  <c r="AA9" i="145"/>
  <c r="Z9" i="145"/>
  <c r="Y9" i="145"/>
  <c r="X9" i="145"/>
  <c r="W9" i="145"/>
  <c r="V9" i="145"/>
  <c r="U9" i="145"/>
  <c r="T9" i="145"/>
  <c r="S9" i="145"/>
  <c r="R9" i="145"/>
  <c r="Q9" i="145"/>
  <c r="P9" i="145"/>
  <c r="O9" i="145"/>
  <c r="N9" i="145"/>
  <c r="M9" i="145"/>
  <c r="L9" i="145"/>
  <c r="K9" i="145"/>
  <c r="J9" i="145"/>
  <c r="I9" i="145"/>
  <c r="H9" i="145"/>
  <c r="G9" i="145"/>
  <c r="F9" i="145"/>
  <c r="AI9" i="145" s="1"/>
  <c r="AL48" i="144"/>
  <c r="AM51" i="144" s="1"/>
  <c r="AG48" i="144"/>
  <c r="AJ51" i="144" s="1"/>
  <c r="AA48" i="144"/>
  <c r="AA52" i="144" s="1"/>
  <c r="U48" i="144"/>
  <c r="U52" i="144" s="1"/>
  <c r="O48" i="144"/>
  <c r="O52" i="144" s="1"/>
  <c r="I48" i="144"/>
  <c r="L51" i="144" s="1"/>
  <c r="E48" i="144"/>
  <c r="F51" i="144" s="1"/>
  <c r="C48" i="144"/>
  <c r="D50" i="144" s="1"/>
  <c r="E45" i="144"/>
  <c r="C45" i="144"/>
  <c r="AJ41" i="144"/>
  <c r="AL40" i="144"/>
  <c r="AJ40" i="144"/>
  <c r="AJ32" i="144"/>
  <c r="AI32" i="144"/>
  <c r="AH32" i="144"/>
  <c r="AG32" i="144"/>
  <c r="AF32" i="144"/>
  <c r="AE32" i="144"/>
  <c r="AD32" i="144"/>
  <c r="AC32" i="144"/>
  <c r="AB32" i="144"/>
  <c r="AA32" i="144"/>
  <c r="Z32" i="144"/>
  <c r="Y32" i="144"/>
  <c r="X32" i="144"/>
  <c r="W32" i="144"/>
  <c r="V32" i="144"/>
  <c r="U32" i="144"/>
  <c r="T32" i="144"/>
  <c r="S32" i="144"/>
  <c r="R32" i="144"/>
  <c r="Q32" i="144"/>
  <c r="P32" i="144"/>
  <c r="O32" i="144"/>
  <c r="N32" i="144"/>
  <c r="M32" i="144"/>
  <c r="L32" i="144"/>
  <c r="K32" i="144"/>
  <c r="J32" i="144"/>
  <c r="AK32" i="144" s="1"/>
  <c r="AL32" i="144" s="1"/>
  <c r="I32" i="144"/>
  <c r="H32" i="144"/>
  <c r="G32" i="144"/>
  <c r="F32" i="144"/>
  <c r="AK31" i="144"/>
  <c r="AL31" i="144" s="1"/>
  <c r="AK30" i="144"/>
  <c r="AL30" i="144" s="1"/>
  <c r="AK29" i="144"/>
  <c r="AL29" i="144" s="1"/>
  <c r="AK28" i="144"/>
  <c r="AL28" i="144" s="1"/>
  <c r="AK27" i="144"/>
  <c r="AL27" i="144" s="1"/>
  <c r="AK26" i="144"/>
  <c r="AL26" i="144" s="1"/>
  <c r="AK25" i="144"/>
  <c r="AL25" i="144" s="1"/>
  <c r="AK24" i="144"/>
  <c r="AL24" i="144" s="1"/>
  <c r="AK23" i="144"/>
  <c r="AL23" i="144" s="1"/>
  <c r="AK22" i="144"/>
  <c r="AL22" i="144" s="1"/>
  <c r="AK21" i="144"/>
  <c r="AL21" i="144" s="1"/>
  <c r="AK20" i="144"/>
  <c r="AL20" i="144" s="1"/>
  <c r="AK19" i="144"/>
  <c r="AL19" i="144" s="1"/>
  <c r="AK18" i="144"/>
  <c r="AL18" i="144" s="1"/>
  <c r="AK17" i="144"/>
  <c r="AL17" i="144" s="1"/>
  <c r="AK16" i="144"/>
  <c r="AL16" i="144" s="1"/>
  <c r="AK15" i="144"/>
  <c r="AL15" i="144" s="1"/>
  <c r="AK14" i="144"/>
  <c r="AL14" i="144" s="1"/>
  <c r="AK13" i="144"/>
  <c r="AL13" i="144" s="1"/>
  <c r="AK12" i="144"/>
  <c r="AL12" i="144" s="1"/>
  <c r="AJ11" i="144"/>
  <c r="AI11" i="144"/>
  <c r="AH11" i="144"/>
  <c r="AG11" i="144"/>
  <c r="AF11" i="144"/>
  <c r="AE11" i="144"/>
  <c r="AD11" i="144"/>
  <c r="AC11" i="144"/>
  <c r="AB11" i="144"/>
  <c r="AA11" i="144"/>
  <c r="Z11" i="144"/>
  <c r="Y11" i="144"/>
  <c r="X11" i="144"/>
  <c r="W11" i="144"/>
  <c r="V11" i="144"/>
  <c r="U11" i="144"/>
  <c r="T11" i="144"/>
  <c r="S11" i="144"/>
  <c r="R11" i="144"/>
  <c r="Q11" i="144"/>
  <c r="P11" i="144"/>
  <c r="O11" i="144"/>
  <c r="N11" i="144"/>
  <c r="M11" i="144"/>
  <c r="L11" i="144"/>
  <c r="K11" i="144"/>
  <c r="J11" i="144"/>
  <c r="I11" i="144"/>
  <c r="H11" i="144"/>
  <c r="G11" i="144"/>
  <c r="F11" i="144"/>
  <c r="AJ10" i="144"/>
  <c r="AI10" i="144"/>
  <c r="AH10" i="144"/>
  <c r="AG10" i="144"/>
  <c r="AF10" i="144"/>
  <c r="AE10" i="144"/>
  <c r="AD10" i="144"/>
  <c r="AC10" i="144"/>
  <c r="AB10" i="144"/>
  <c r="AA10" i="144"/>
  <c r="Z10" i="144"/>
  <c r="Y10" i="144"/>
  <c r="X10" i="144"/>
  <c r="W10" i="144"/>
  <c r="V10" i="144"/>
  <c r="U10" i="144"/>
  <c r="T10" i="144"/>
  <c r="S10" i="144"/>
  <c r="R10" i="144"/>
  <c r="Q10" i="144"/>
  <c r="P10" i="144"/>
  <c r="O10" i="144"/>
  <c r="N10" i="144"/>
  <c r="M10" i="144"/>
  <c r="L10" i="144"/>
  <c r="K10" i="144"/>
  <c r="J10" i="144"/>
  <c r="I10" i="144"/>
  <c r="H10" i="144"/>
  <c r="G10" i="144"/>
  <c r="F10" i="144"/>
  <c r="X49" i="143"/>
  <c r="U49" i="143"/>
  <c r="O49" i="143"/>
  <c r="AL47" i="143"/>
  <c r="AM50" i="143" s="1"/>
  <c r="AG47" i="143"/>
  <c r="AG51" i="143" s="1"/>
  <c r="AA47" i="143"/>
  <c r="AA51" i="143" s="1"/>
  <c r="U47" i="143"/>
  <c r="U51" i="143" s="1"/>
  <c r="O47" i="143"/>
  <c r="O50" i="143" s="1"/>
  <c r="I47" i="143"/>
  <c r="I50" i="143" s="1"/>
  <c r="E47" i="143"/>
  <c r="E51" i="143" s="1"/>
  <c r="C47" i="143"/>
  <c r="D50" i="143" s="1"/>
  <c r="AJ40" i="143"/>
  <c r="AJ39" i="143"/>
  <c r="AL39" i="143" s="1"/>
  <c r="AJ32" i="143"/>
  <c r="AI32" i="143"/>
  <c r="AH32" i="143"/>
  <c r="AG32" i="143"/>
  <c r="AF32" i="143"/>
  <c r="AE32" i="143"/>
  <c r="AD32" i="143"/>
  <c r="AC32" i="143"/>
  <c r="AB32" i="143"/>
  <c r="AA32" i="143"/>
  <c r="Z32" i="143"/>
  <c r="Y32" i="143"/>
  <c r="X32" i="143"/>
  <c r="W32" i="143"/>
  <c r="V32" i="143"/>
  <c r="U32" i="143"/>
  <c r="T32" i="143"/>
  <c r="S32" i="143"/>
  <c r="R32" i="143"/>
  <c r="Q32" i="143"/>
  <c r="P32" i="143"/>
  <c r="O32" i="143"/>
  <c r="N32" i="143"/>
  <c r="M32" i="143"/>
  <c r="L32" i="143"/>
  <c r="K32" i="143"/>
  <c r="J32" i="143"/>
  <c r="I32" i="143"/>
  <c r="H32" i="143"/>
  <c r="G32" i="143"/>
  <c r="F32" i="143"/>
  <c r="AK32" i="143" s="1"/>
  <c r="AK31" i="143"/>
  <c r="AK30" i="143"/>
  <c r="AK29" i="143"/>
  <c r="AL29" i="143" s="1"/>
  <c r="AK28" i="143"/>
  <c r="AL28" i="143" s="1"/>
  <c r="AK27" i="143"/>
  <c r="AK26" i="143"/>
  <c r="AK25" i="143"/>
  <c r="AK24" i="143"/>
  <c r="AK23" i="143"/>
  <c r="AK22" i="143"/>
  <c r="AK21" i="143"/>
  <c r="AK20" i="143"/>
  <c r="AK19" i="143"/>
  <c r="AK18" i="143"/>
  <c r="AK17" i="143"/>
  <c r="AK16" i="143"/>
  <c r="AK15" i="143"/>
  <c r="AK14" i="143"/>
  <c r="AK13" i="143"/>
  <c r="AL13" i="143" s="1"/>
  <c r="AK12" i="143"/>
  <c r="AL12" i="143" s="1"/>
  <c r="AG11" i="143"/>
  <c r="AF11" i="143"/>
  <c r="AE11" i="143"/>
  <c r="AD11" i="143"/>
  <c r="AC11" i="143"/>
  <c r="AB11" i="143"/>
  <c r="AA11" i="143"/>
  <c r="Z11" i="143"/>
  <c r="Y11" i="143"/>
  <c r="X11" i="143"/>
  <c r="W11" i="143"/>
  <c r="V11" i="143"/>
  <c r="U11" i="143"/>
  <c r="T11" i="143"/>
  <c r="S11" i="143"/>
  <c r="R11" i="143"/>
  <c r="Q11" i="143"/>
  <c r="P11" i="143"/>
  <c r="O11" i="143"/>
  <c r="N11" i="143"/>
  <c r="M11" i="143"/>
  <c r="L11" i="143"/>
  <c r="K11" i="143"/>
  <c r="J11" i="143"/>
  <c r="I11" i="143"/>
  <c r="H11" i="143"/>
  <c r="G11" i="143"/>
  <c r="F11" i="143"/>
  <c r="AJ11" i="143" s="1"/>
  <c r="AJ10" i="143"/>
  <c r="AG10" i="143"/>
  <c r="AF10" i="143"/>
  <c r="AE10" i="143"/>
  <c r="AD10" i="143"/>
  <c r="AC10" i="143"/>
  <c r="AB10" i="143"/>
  <c r="AA10" i="143"/>
  <c r="Z10" i="143"/>
  <c r="Y10" i="143"/>
  <c r="X10" i="143"/>
  <c r="W10" i="143"/>
  <c r="V10" i="143"/>
  <c r="U10" i="143"/>
  <c r="T10" i="143"/>
  <c r="S10" i="143"/>
  <c r="R10" i="143"/>
  <c r="Q10" i="143"/>
  <c r="P10" i="143"/>
  <c r="O10" i="143"/>
  <c r="N10" i="143"/>
  <c r="M10" i="143"/>
  <c r="L10" i="143"/>
  <c r="K10" i="143"/>
  <c r="J10" i="143"/>
  <c r="I10" i="143"/>
  <c r="H10" i="143"/>
  <c r="G10" i="143"/>
  <c r="F10" i="143"/>
  <c r="AI10" i="143" s="1"/>
  <c r="AL47" i="142"/>
  <c r="AL51" i="142" s="1"/>
  <c r="AG47" i="142"/>
  <c r="AJ50" i="142" s="1"/>
  <c r="AA47" i="142"/>
  <c r="AA51" i="142" s="1"/>
  <c r="U47" i="142"/>
  <c r="X50" i="142" s="1"/>
  <c r="O47" i="142"/>
  <c r="O49" i="142" s="1"/>
  <c r="I47" i="142"/>
  <c r="L50" i="142" s="1"/>
  <c r="E47" i="142"/>
  <c r="F49" i="142" s="1"/>
  <c r="C47" i="142"/>
  <c r="D49" i="142" s="1"/>
  <c r="AJ40" i="142"/>
  <c r="AJ39" i="142"/>
  <c r="AL39" i="142" s="1"/>
  <c r="AJ32" i="142"/>
  <c r="AI32" i="142"/>
  <c r="AH32" i="142"/>
  <c r="AG32" i="142"/>
  <c r="AF32" i="142"/>
  <c r="AE32" i="142"/>
  <c r="AD32" i="142"/>
  <c r="AC32" i="142"/>
  <c r="AB32" i="142"/>
  <c r="AA32" i="142"/>
  <c r="Z32" i="142"/>
  <c r="Y32" i="142"/>
  <c r="X32" i="142"/>
  <c r="W32" i="142"/>
  <c r="V32" i="142"/>
  <c r="U32" i="142"/>
  <c r="T32" i="142"/>
  <c r="S32" i="142"/>
  <c r="AK32" i="142" s="1"/>
  <c r="AL32" i="142" s="1"/>
  <c r="R32" i="142"/>
  <c r="Q32" i="142"/>
  <c r="P32" i="142"/>
  <c r="O32" i="142"/>
  <c r="N32" i="142"/>
  <c r="M32" i="142"/>
  <c r="L32" i="142"/>
  <c r="K32" i="142"/>
  <c r="J32" i="142"/>
  <c r="I32" i="142"/>
  <c r="H32" i="142"/>
  <c r="G32" i="142"/>
  <c r="F32" i="142"/>
  <c r="AK31" i="142"/>
  <c r="AL31" i="142" s="1"/>
  <c r="AL30" i="142"/>
  <c r="AK30" i="142"/>
  <c r="AK29" i="142"/>
  <c r="AL29" i="142" s="1"/>
  <c r="AK28" i="142"/>
  <c r="AL28" i="142" s="1"/>
  <c r="AK27" i="142"/>
  <c r="AL27" i="142" s="1"/>
  <c r="AK26" i="142"/>
  <c r="AL26" i="142" s="1"/>
  <c r="AK25" i="142"/>
  <c r="AL25" i="142" s="1"/>
  <c r="AK24" i="142"/>
  <c r="AL24" i="142" s="1"/>
  <c r="AK23" i="142"/>
  <c r="AL23" i="142" s="1"/>
  <c r="AL22" i="142"/>
  <c r="AK22" i="142"/>
  <c r="AK21" i="142"/>
  <c r="AL21" i="142" s="1"/>
  <c r="AK20" i="142"/>
  <c r="AL20" i="142" s="1"/>
  <c r="AK19" i="142"/>
  <c r="AL19" i="142" s="1"/>
  <c r="AK18" i="142"/>
  <c r="AL18" i="142" s="1"/>
  <c r="AK17" i="142"/>
  <c r="AL17" i="142" s="1"/>
  <c r="AK16" i="142"/>
  <c r="AL16" i="142" s="1"/>
  <c r="AK15" i="142"/>
  <c r="AL15" i="142" s="1"/>
  <c r="AL14" i="142"/>
  <c r="AK14" i="142"/>
  <c r="AK13" i="142"/>
  <c r="AL13" i="142" s="1"/>
  <c r="AK12" i="142"/>
  <c r="AL12" i="142" s="1"/>
  <c r="AJ11" i="142"/>
  <c r="AI11" i="142"/>
  <c r="AH11" i="142"/>
  <c r="AG11" i="142"/>
  <c r="AF11" i="142"/>
  <c r="AE11" i="142"/>
  <c r="AD11" i="142"/>
  <c r="AC11" i="142"/>
  <c r="AB11" i="142"/>
  <c r="AA11" i="142"/>
  <c r="Z11" i="142"/>
  <c r="Y11" i="142"/>
  <c r="X11" i="142"/>
  <c r="W11" i="142"/>
  <c r="V11" i="142"/>
  <c r="U11" i="142"/>
  <c r="T11" i="142"/>
  <c r="S11" i="142"/>
  <c r="R11" i="142"/>
  <c r="Q11" i="142"/>
  <c r="P11" i="142"/>
  <c r="O11" i="142"/>
  <c r="N11" i="142"/>
  <c r="M11" i="142"/>
  <c r="L11" i="142"/>
  <c r="K11" i="142"/>
  <c r="J11" i="142"/>
  <c r="I11" i="142"/>
  <c r="H11" i="142"/>
  <c r="G11" i="142"/>
  <c r="F11" i="142"/>
  <c r="AJ10" i="142"/>
  <c r="AI10" i="142"/>
  <c r="AH10" i="142"/>
  <c r="AG10" i="142"/>
  <c r="AF10" i="142"/>
  <c r="AE10" i="142"/>
  <c r="AD10" i="142"/>
  <c r="AC10" i="142"/>
  <c r="AB10" i="142"/>
  <c r="AA10" i="142"/>
  <c r="Z10" i="142"/>
  <c r="Y10" i="142"/>
  <c r="X10" i="142"/>
  <c r="W10" i="142"/>
  <c r="V10" i="142"/>
  <c r="U10" i="142"/>
  <c r="T10" i="142"/>
  <c r="S10" i="142"/>
  <c r="R10" i="142"/>
  <c r="Q10" i="142"/>
  <c r="P10" i="142"/>
  <c r="O10" i="142"/>
  <c r="N10" i="142"/>
  <c r="M10" i="142"/>
  <c r="L10" i="142"/>
  <c r="K10" i="142"/>
  <c r="J10" i="142"/>
  <c r="I10" i="142"/>
  <c r="H10" i="142"/>
  <c r="G10" i="142"/>
  <c r="F10" i="142"/>
  <c r="AL46" i="141"/>
  <c r="AM49" i="141" s="1"/>
  <c r="AG46" i="141"/>
  <c r="AG50" i="141" s="1"/>
  <c r="AA46" i="141"/>
  <c r="AA49" i="141" s="1"/>
  <c r="U46" i="141"/>
  <c r="X49" i="141" s="1"/>
  <c r="O46" i="141"/>
  <c r="R49" i="141" s="1"/>
  <c r="I46" i="141"/>
  <c r="L48" i="141" s="1"/>
  <c r="E46" i="141"/>
  <c r="F49" i="141" s="1"/>
  <c r="C46" i="141"/>
  <c r="C49" i="141" s="1"/>
  <c r="AJ39" i="141"/>
  <c r="AJ38" i="141"/>
  <c r="AL38" i="141" s="1"/>
  <c r="C43" i="141" s="1"/>
  <c r="AJ31" i="141"/>
  <c r="AI31" i="141"/>
  <c r="AH31" i="141"/>
  <c r="AG31" i="141"/>
  <c r="AF31" i="141"/>
  <c r="AE31" i="141"/>
  <c r="AD31" i="141"/>
  <c r="AC31" i="141"/>
  <c r="AB31" i="141"/>
  <c r="AA31" i="141"/>
  <c r="Z31" i="141"/>
  <c r="Y31" i="141"/>
  <c r="X31" i="141"/>
  <c r="W31" i="141"/>
  <c r="V31" i="141"/>
  <c r="U31" i="141"/>
  <c r="T31" i="141"/>
  <c r="S31" i="141"/>
  <c r="R31" i="141"/>
  <c r="Q31" i="141"/>
  <c r="P31" i="141"/>
  <c r="O31" i="141"/>
  <c r="N31" i="141"/>
  <c r="AK31" i="141" s="1"/>
  <c r="AL31" i="141" s="1"/>
  <c r="M31" i="141"/>
  <c r="L31" i="141"/>
  <c r="K31" i="141"/>
  <c r="J31" i="141"/>
  <c r="I31" i="141"/>
  <c r="H31" i="141"/>
  <c r="G31" i="141"/>
  <c r="F31" i="141"/>
  <c r="AK30" i="141"/>
  <c r="AL30" i="141" s="1"/>
  <c r="AK29" i="141"/>
  <c r="AL29" i="141" s="1"/>
  <c r="AK28" i="141"/>
  <c r="AL28" i="141" s="1"/>
  <c r="AK27" i="141"/>
  <c r="AL27" i="141" s="1"/>
  <c r="AK26" i="141"/>
  <c r="AL26" i="141" s="1"/>
  <c r="AK25" i="141"/>
  <c r="AL25" i="141" s="1"/>
  <c r="AK24" i="141"/>
  <c r="AL24" i="141" s="1"/>
  <c r="AK23" i="141"/>
  <c r="AL23" i="141" s="1"/>
  <c r="AK22" i="141"/>
  <c r="AL22" i="141" s="1"/>
  <c r="AK21" i="141"/>
  <c r="AL21" i="141" s="1"/>
  <c r="AK20" i="141"/>
  <c r="AL20" i="141" s="1"/>
  <c r="AK19" i="141"/>
  <c r="AL19" i="141" s="1"/>
  <c r="AK18" i="141"/>
  <c r="AL18" i="141" s="1"/>
  <c r="AK17" i="141"/>
  <c r="AL17" i="141" s="1"/>
  <c r="AK16" i="141"/>
  <c r="AL16" i="141" s="1"/>
  <c r="AK15" i="141"/>
  <c r="AL15" i="141" s="1"/>
  <c r="AK14" i="141"/>
  <c r="AL14" i="141" s="1"/>
  <c r="AK13" i="141"/>
  <c r="AL13" i="141" s="1"/>
  <c r="AK12" i="141"/>
  <c r="AK11" i="141"/>
  <c r="AG10" i="141"/>
  <c r="AF10" i="141"/>
  <c r="AE10" i="141"/>
  <c r="AD10" i="141"/>
  <c r="AC10" i="141"/>
  <c r="AB10" i="141"/>
  <c r="AA10" i="141"/>
  <c r="Z10" i="141"/>
  <c r="Y10" i="141"/>
  <c r="X10" i="141"/>
  <c r="W10" i="141"/>
  <c r="V10" i="141"/>
  <c r="U10" i="141"/>
  <c r="T10" i="141"/>
  <c r="S10" i="141"/>
  <c r="R10" i="141"/>
  <c r="Q10" i="141"/>
  <c r="P10" i="141"/>
  <c r="O10" i="141"/>
  <c r="N10" i="141"/>
  <c r="M10" i="141"/>
  <c r="L10" i="141"/>
  <c r="K10" i="141"/>
  <c r="J10" i="141"/>
  <c r="I10" i="141"/>
  <c r="H10" i="141"/>
  <c r="G10" i="141"/>
  <c r="F10" i="141"/>
  <c r="AJ10" i="141" s="1"/>
  <c r="AJ9" i="141"/>
  <c r="AG9" i="141"/>
  <c r="AF9" i="141"/>
  <c r="AE9" i="141"/>
  <c r="AD9" i="141"/>
  <c r="AC9" i="141"/>
  <c r="AB9" i="141"/>
  <c r="AA9" i="141"/>
  <c r="Z9" i="141"/>
  <c r="Y9" i="141"/>
  <c r="X9" i="141"/>
  <c r="W9" i="141"/>
  <c r="V9" i="141"/>
  <c r="U9" i="141"/>
  <c r="T9" i="141"/>
  <c r="S9" i="141"/>
  <c r="R9" i="141"/>
  <c r="Q9" i="141"/>
  <c r="P9" i="141"/>
  <c r="O9" i="141"/>
  <c r="N9" i="141"/>
  <c r="M9" i="141"/>
  <c r="L9" i="141"/>
  <c r="K9" i="141"/>
  <c r="J9" i="141"/>
  <c r="I9" i="141"/>
  <c r="H9" i="141"/>
  <c r="G9" i="141"/>
  <c r="F9" i="141"/>
  <c r="AI9" i="141" s="1"/>
  <c r="AD49" i="143" l="1"/>
  <c r="AA49" i="142"/>
  <c r="AD50" i="142"/>
  <c r="AD49" i="142"/>
  <c r="AA49" i="143"/>
  <c r="AL49" i="142"/>
  <c r="R50" i="142"/>
  <c r="AG49" i="143"/>
  <c r="U50" i="142"/>
  <c r="AL49" i="143"/>
  <c r="AA50" i="142"/>
  <c r="AD50" i="143"/>
  <c r="AG50" i="143"/>
  <c r="AD50" i="144"/>
  <c r="AL50" i="142"/>
  <c r="AJ50" i="143"/>
  <c r="O51" i="144"/>
  <c r="U50" i="144"/>
  <c r="AL50" i="143"/>
  <c r="AA50" i="144"/>
  <c r="L50" i="143"/>
  <c r="I49" i="143"/>
  <c r="X49" i="142"/>
  <c r="L49" i="143"/>
  <c r="R49" i="143"/>
  <c r="F48" i="141"/>
  <c r="AJ49" i="143"/>
  <c r="AG52" i="144"/>
  <c r="R50" i="143"/>
  <c r="AL50" i="144"/>
  <c r="E48" i="141"/>
  <c r="U50" i="143"/>
  <c r="E50" i="141"/>
  <c r="E49" i="141"/>
  <c r="I49" i="142"/>
  <c r="X50" i="143"/>
  <c r="AG50" i="144"/>
  <c r="AJ50" i="144"/>
  <c r="AG48" i="141"/>
  <c r="AJ48" i="141"/>
  <c r="L49" i="142"/>
  <c r="R49" i="142"/>
  <c r="U49" i="142"/>
  <c r="E49" i="143"/>
  <c r="AA50" i="143"/>
  <c r="C51" i="142"/>
  <c r="D49" i="141"/>
  <c r="C48" i="141"/>
  <c r="AD49" i="141"/>
  <c r="C50" i="142"/>
  <c r="U51" i="142"/>
  <c r="R51" i="144"/>
  <c r="E48" i="145"/>
  <c r="I49" i="141"/>
  <c r="E51" i="142"/>
  <c r="L49" i="141"/>
  <c r="I51" i="142"/>
  <c r="D50" i="142"/>
  <c r="U51" i="144"/>
  <c r="F48" i="145"/>
  <c r="I51" i="143"/>
  <c r="X51" i="144"/>
  <c r="AD48" i="145"/>
  <c r="D48" i="141"/>
  <c r="AG49" i="141"/>
  <c r="AJ49" i="141"/>
  <c r="E50" i="142"/>
  <c r="AA51" i="144"/>
  <c r="AJ48" i="145"/>
  <c r="C49" i="142"/>
  <c r="AD51" i="144"/>
  <c r="AL48" i="145"/>
  <c r="C50" i="141"/>
  <c r="AL49" i="141"/>
  <c r="AG51" i="144"/>
  <c r="E49" i="145"/>
  <c r="F50" i="142"/>
  <c r="O51" i="143"/>
  <c r="I48" i="141"/>
  <c r="I50" i="141"/>
  <c r="I50" i="142"/>
  <c r="E49" i="142"/>
  <c r="E50" i="143"/>
  <c r="AD48" i="141"/>
  <c r="O50" i="142"/>
  <c r="F50" i="143"/>
  <c r="O50" i="144"/>
  <c r="F49" i="145"/>
  <c r="AL51" i="143"/>
  <c r="R50" i="144"/>
  <c r="AL51" i="144"/>
  <c r="AD49" i="145"/>
  <c r="AJ49" i="145"/>
  <c r="AL48" i="141"/>
  <c r="F49" i="143"/>
  <c r="X50" i="144"/>
  <c r="AL52" i="144"/>
  <c r="AL49" i="145"/>
  <c r="AL14" i="143"/>
  <c r="AL30" i="143"/>
  <c r="AL15" i="143"/>
  <c r="AL31" i="143"/>
  <c r="AL16" i="143"/>
  <c r="AL32" i="143"/>
  <c r="AL17" i="143"/>
  <c r="AL18" i="143"/>
  <c r="AL19" i="143"/>
  <c r="AL20" i="143"/>
  <c r="AL21" i="143"/>
  <c r="AL22" i="143"/>
  <c r="AL23" i="143"/>
  <c r="AL24" i="143"/>
  <c r="AH11" i="143"/>
  <c r="AL25" i="143"/>
  <c r="AH10" i="143"/>
  <c r="AI11" i="143"/>
  <c r="AL26" i="143"/>
  <c r="AL27" i="143"/>
  <c r="C44" i="143"/>
  <c r="E44" i="143"/>
  <c r="I44" i="142"/>
  <c r="E44" i="142"/>
  <c r="C44" i="142"/>
  <c r="E43" i="145"/>
  <c r="C43" i="145"/>
  <c r="AL12" i="141"/>
  <c r="AM50" i="144"/>
  <c r="O50" i="145"/>
  <c r="C51" i="144"/>
  <c r="I48" i="145"/>
  <c r="I49" i="145"/>
  <c r="O48" i="141"/>
  <c r="E52" i="144"/>
  <c r="L48" i="145"/>
  <c r="L49" i="145"/>
  <c r="AA50" i="145"/>
  <c r="AM49" i="142"/>
  <c r="AM48" i="141"/>
  <c r="O51" i="142"/>
  <c r="AM48" i="145"/>
  <c r="C50" i="145"/>
  <c r="D49" i="145"/>
  <c r="O50" i="141"/>
  <c r="AA50" i="141"/>
  <c r="C50" i="144"/>
  <c r="U50" i="145"/>
  <c r="O49" i="141"/>
  <c r="D51" i="144"/>
  <c r="R48" i="141"/>
  <c r="AL50" i="141"/>
  <c r="AG50" i="145"/>
  <c r="AL11" i="141"/>
  <c r="AM50" i="142"/>
  <c r="AM49" i="145"/>
  <c r="C48" i="145"/>
  <c r="C49" i="145"/>
  <c r="AG51" i="142"/>
  <c r="U50" i="141"/>
  <c r="C52" i="144"/>
  <c r="E50" i="144"/>
  <c r="E51" i="144"/>
  <c r="I52" i="144"/>
  <c r="O48" i="145"/>
  <c r="O49" i="145"/>
  <c r="AH10" i="141"/>
  <c r="U48" i="141"/>
  <c r="U49" i="141"/>
  <c r="AM49" i="143"/>
  <c r="F50" i="144"/>
  <c r="AH10" i="145"/>
  <c r="R48" i="145"/>
  <c r="U48" i="145"/>
  <c r="U49" i="145"/>
  <c r="AH9" i="141"/>
  <c r="AI10" i="141"/>
  <c r="X48" i="141"/>
  <c r="AG49" i="142"/>
  <c r="AG50" i="142"/>
  <c r="C49" i="143"/>
  <c r="C50" i="143"/>
  <c r="C51" i="143"/>
  <c r="I50" i="144"/>
  <c r="I51" i="144"/>
  <c r="AH9" i="145"/>
  <c r="AI10" i="145"/>
  <c r="AA48" i="141"/>
  <c r="AJ49" i="142"/>
  <c r="D49" i="143"/>
  <c r="L50" i="144"/>
  <c r="X48" i="145"/>
  <c r="AA48" i="145"/>
  <c r="AG48" i="145"/>
  <c r="B2" i="138" l="1"/>
  <c r="C3" i="127" l="1"/>
  <c r="D5" i="120" l="1"/>
  <c r="D6" i="120"/>
  <c r="I6" i="120"/>
  <c r="B2" i="115"/>
  <c r="I5" i="120" l="1"/>
  <c r="G6" i="118"/>
  <c r="B2" i="117"/>
  <c r="F41" i="124"/>
  <c r="D33" i="124"/>
  <c r="M4" i="124"/>
  <c r="L4" i="124"/>
  <c r="K4" i="124"/>
  <c r="J4" i="124"/>
  <c r="I4" i="124"/>
  <c r="H4" i="124"/>
  <c r="G4" i="124"/>
  <c r="F4" i="124"/>
  <c r="U5" i="124"/>
  <c r="T5" i="124"/>
  <c r="S5" i="124"/>
  <c r="R5" i="124"/>
  <c r="Q5" i="124"/>
  <c r="P5" i="124"/>
  <c r="O5" i="124"/>
  <c r="N5" i="124"/>
  <c r="M5" i="124"/>
  <c r="L5" i="124"/>
  <c r="K5" i="124"/>
  <c r="J5" i="124"/>
  <c r="I5" i="124"/>
  <c r="H5" i="124"/>
  <c r="G5" i="124"/>
  <c r="F5" i="124"/>
  <c r="E5" i="124"/>
  <c r="D5" i="124"/>
  <c r="E4" i="124"/>
  <c r="D4" i="124"/>
  <c r="D6" i="124"/>
  <c r="H41" i="121" l="1"/>
  <c r="H40" i="121"/>
  <c r="H39" i="121"/>
  <c r="I28" i="121"/>
  <c r="H28" i="121"/>
  <c r="G28" i="121"/>
  <c r="F28" i="121"/>
  <c r="E28" i="121"/>
  <c r="D28" i="121"/>
  <c r="J28" i="121" s="1"/>
  <c r="J27" i="121"/>
  <c r="J26" i="121"/>
  <c r="J25" i="121"/>
  <c r="J24" i="121"/>
  <c r="J18" i="121"/>
  <c r="H42" i="120"/>
  <c r="H41" i="120"/>
  <c r="H40" i="120"/>
  <c r="I29" i="120"/>
  <c r="H29" i="120"/>
  <c r="G29" i="120"/>
  <c r="F29" i="120"/>
  <c r="E29" i="120"/>
  <c r="D29" i="120"/>
  <c r="J28" i="120"/>
  <c r="J27" i="120"/>
  <c r="J26" i="120"/>
  <c r="J25" i="120"/>
  <c r="J19" i="120"/>
  <c r="O21" i="106"/>
  <c r="N21" i="106"/>
  <c r="M21" i="106"/>
  <c r="L21" i="106"/>
  <c r="K21" i="106"/>
  <c r="J21" i="106"/>
  <c r="I21" i="106"/>
  <c r="H21" i="106"/>
  <c r="G21" i="106"/>
  <c r="F21" i="106"/>
  <c r="E21" i="106"/>
  <c r="D21" i="106"/>
  <c r="O20" i="106"/>
  <c r="N20" i="106"/>
  <c r="M20" i="106"/>
  <c r="L20" i="106"/>
  <c r="K20" i="106"/>
  <c r="J20" i="106"/>
  <c r="I20" i="106"/>
  <c r="H20" i="106"/>
  <c r="G20" i="106"/>
  <c r="F20" i="106"/>
  <c r="E20" i="106"/>
  <c r="D20" i="106"/>
  <c r="J29" i="1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00000000-0006-0000-0100-000001000000}">
      <text>
        <r>
          <rPr>
            <b/>
            <sz val="9"/>
            <color indexed="81"/>
            <rFont val="ＭＳ Ｐゴシック"/>
            <family val="3"/>
            <charset val="128"/>
          </rPr>
          <t>兵庫県:</t>
        </r>
        <r>
          <rPr>
            <sz val="9"/>
            <color indexed="81"/>
            <rFont val="ＭＳ Ｐゴシック"/>
            <family val="3"/>
            <charset val="128"/>
          </rPr>
          <t xml:space="preserve">
○、×　選択</t>
        </r>
      </text>
    </comment>
    <comment ref="D6" authorId="0" shapeId="0" xr:uid="{00000000-0006-0000-0100-000002000000}">
      <text>
        <r>
          <rPr>
            <b/>
            <sz val="9"/>
            <color indexed="81"/>
            <rFont val="ＭＳ Ｐゴシック"/>
            <family val="3"/>
            <charset val="128"/>
          </rPr>
          <t>兵庫県:</t>
        </r>
        <r>
          <rPr>
            <sz val="9"/>
            <color indexed="81"/>
            <rFont val="ＭＳ Ｐゴシック"/>
            <family val="3"/>
            <charset val="128"/>
          </rPr>
          <t xml:space="preserve">
例：届出忘れていましたので、８月中に届出します。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4" authorId="0" shapeId="0" xr:uid="{7231FB09-A217-4061-9712-D28BC8AB5589}">
      <text>
        <r>
          <rPr>
            <b/>
            <sz val="9"/>
            <color indexed="81"/>
            <rFont val="MS P ゴシック"/>
            <family val="3"/>
            <charset val="128"/>
          </rPr>
          <t>リストより選択</t>
        </r>
      </text>
    </comment>
    <comment ref="O90" authorId="0" shapeId="0" xr:uid="{0F26B501-E3AF-4666-B493-AF9B25753BA5}">
      <text>
        <r>
          <rPr>
            <b/>
            <sz val="9"/>
            <color indexed="81"/>
            <rFont val="MS P ゴシック"/>
            <family val="3"/>
            <charset val="128"/>
          </rPr>
          <t>リストより選択</t>
        </r>
      </text>
    </comment>
    <comment ref="W90" authorId="0" shapeId="0" xr:uid="{EF8E84F1-29EC-44F6-B10A-EB57F4A59AB7}">
      <text>
        <r>
          <rPr>
            <b/>
            <sz val="9"/>
            <color indexed="81"/>
            <rFont val="MS P ゴシック"/>
            <family val="3"/>
            <charset val="128"/>
          </rPr>
          <t>リストより選択</t>
        </r>
      </text>
    </comment>
    <comment ref="I93" authorId="0" shapeId="0" xr:uid="{A7963256-98F4-473D-A7A6-F6BC951A1A47}">
      <text>
        <r>
          <rPr>
            <b/>
            <sz val="9"/>
            <color indexed="81"/>
            <rFont val="MS P ゴシック"/>
            <family val="3"/>
            <charset val="128"/>
          </rPr>
          <t>リストより選択</t>
        </r>
      </text>
    </comment>
    <comment ref="O99" authorId="0" shapeId="0" xr:uid="{B734756B-360F-4EA5-86DB-A3DDA41E4935}">
      <text>
        <r>
          <rPr>
            <b/>
            <sz val="9"/>
            <color indexed="81"/>
            <rFont val="MS P ゴシック"/>
            <family val="3"/>
            <charset val="128"/>
          </rPr>
          <t>リストより選択</t>
        </r>
      </text>
    </comment>
    <comment ref="W99" authorId="0" shapeId="0" xr:uid="{95905CCD-87B5-46D0-B26D-E1FCDFF881E9}">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7" authorId="0" shapeId="0" xr:uid="{00000000-0006-0000-1500-000001000000}">
      <text>
        <r>
          <rPr>
            <b/>
            <sz val="9"/>
            <color indexed="81"/>
            <rFont val="ＭＳ Ｐゴシック"/>
            <family val="3"/>
            <charset val="128"/>
          </rPr>
          <t>兵庫県:</t>
        </r>
        <r>
          <rPr>
            <sz val="9"/>
            <color indexed="81"/>
            <rFont val="ＭＳ Ｐゴシック"/>
            <family val="3"/>
            <charset val="128"/>
          </rPr>
          <t xml:space="preserve">
提供しているサービスにのみ、その指定年月日を記載。提供していないサービスは空白</t>
        </r>
      </text>
    </comment>
    <comment ref="J18" authorId="0" shapeId="0" xr:uid="{00000000-0006-0000-1500-000002000000}">
      <text>
        <r>
          <rPr>
            <b/>
            <sz val="9"/>
            <color indexed="81"/>
            <rFont val="ＭＳ Ｐゴシック"/>
            <family val="3"/>
            <charset val="128"/>
          </rPr>
          <t>兵庫県:</t>
        </r>
        <r>
          <rPr>
            <sz val="9"/>
            <color indexed="81"/>
            <rFont val="ＭＳ Ｐゴシック"/>
            <family val="3"/>
            <charset val="128"/>
          </rPr>
          <t xml:space="preserve">
自動計算</t>
        </r>
      </text>
    </comment>
    <comment ref="J23" authorId="0" shapeId="0" xr:uid="{00000000-0006-0000-1500-000003000000}">
      <text>
        <r>
          <rPr>
            <b/>
            <sz val="9"/>
            <color indexed="81"/>
            <rFont val="ＭＳ Ｐゴシック"/>
            <family val="3"/>
            <charset val="128"/>
          </rPr>
          <t>兵庫県:</t>
        </r>
        <r>
          <rPr>
            <sz val="9"/>
            <color indexed="81"/>
            <rFont val="ＭＳ Ｐゴシック"/>
            <family val="3"/>
            <charset val="128"/>
          </rPr>
          <t xml:space="preserve">
自動計算
退所者数とその内訳は同数（赤字部分）</t>
        </r>
      </text>
    </comment>
    <comment ref="C28" authorId="0" shapeId="0" xr:uid="{00000000-0006-0000-1500-000004000000}">
      <text>
        <r>
          <rPr>
            <b/>
            <sz val="9"/>
            <color indexed="81"/>
            <rFont val="ＭＳ Ｐゴシック"/>
            <family val="3"/>
            <charset val="128"/>
          </rPr>
          <t>兵庫県:</t>
        </r>
        <r>
          <rPr>
            <sz val="9"/>
            <color indexed="81"/>
            <rFont val="ＭＳ Ｐゴシック"/>
            <family val="3"/>
            <charset val="128"/>
          </rPr>
          <t xml:space="preserve">
自動計算</t>
        </r>
      </text>
    </comment>
    <comment ref="H38" authorId="0" shapeId="0" xr:uid="{00000000-0006-0000-1500-000005000000}">
      <text>
        <r>
          <rPr>
            <b/>
            <sz val="9"/>
            <color indexed="81"/>
            <rFont val="ＭＳ Ｐゴシック"/>
            <family val="3"/>
            <charset val="128"/>
          </rPr>
          <t>兵庫県:</t>
        </r>
        <r>
          <rPr>
            <sz val="9"/>
            <color indexed="81"/>
            <rFont val="ＭＳ Ｐゴシック"/>
            <family val="3"/>
            <charset val="128"/>
          </rPr>
          <t xml:space="preserve">
自動計算
４（１）②の人数は４（２）と同数（赤字部分）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1" authorId="0" shapeId="0" xr:uid="{00000000-0006-0000-1600-000001000000}">
      <text>
        <r>
          <rPr>
            <b/>
            <sz val="9"/>
            <color indexed="81"/>
            <rFont val="ＭＳ Ｐゴシック"/>
            <family val="3"/>
            <charset val="128"/>
          </rPr>
          <t>兵庫県:</t>
        </r>
        <r>
          <rPr>
            <sz val="9"/>
            <color indexed="81"/>
            <rFont val="ＭＳ Ｐゴシック"/>
            <family val="3"/>
            <charset val="128"/>
          </rPr>
          <t xml:space="preserve">
○、×を選択</t>
        </r>
      </text>
    </comment>
    <comment ref="E11" authorId="0" shapeId="0" xr:uid="{00000000-0006-0000-1600-000002000000}">
      <text>
        <r>
          <rPr>
            <b/>
            <sz val="9"/>
            <color indexed="81"/>
            <rFont val="ＭＳ Ｐゴシック"/>
            <family val="3"/>
            <charset val="128"/>
          </rPr>
          <t>兵庫県:</t>
        </r>
        <r>
          <rPr>
            <sz val="9"/>
            <color indexed="81"/>
            <rFont val="ＭＳ Ｐゴシック"/>
            <family val="3"/>
            <charset val="128"/>
          </rPr>
          <t xml:space="preserve">
例：８／１に県民局に変更届を提出しました</t>
        </r>
      </text>
    </comment>
    <comment ref="D32" authorId="0" shapeId="0" xr:uid="{00000000-0006-0000-1600-000003000000}">
      <text>
        <r>
          <rPr>
            <b/>
            <sz val="9"/>
            <color indexed="81"/>
            <rFont val="ＭＳ Ｐゴシック"/>
            <family val="3"/>
            <charset val="128"/>
          </rPr>
          <t>兵庫県:</t>
        </r>
        <r>
          <rPr>
            <sz val="9"/>
            <color indexed="81"/>
            <rFont val="ＭＳ Ｐゴシック"/>
            <family val="3"/>
            <charset val="128"/>
          </rPr>
          <t xml:space="preserve">
○、×を選択</t>
        </r>
      </text>
    </comment>
    <comment ref="E32" authorId="0" shapeId="0" xr:uid="{00000000-0006-0000-1600-000004000000}">
      <text>
        <r>
          <rPr>
            <b/>
            <sz val="9"/>
            <color indexed="81"/>
            <rFont val="ＭＳ Ｐゴシック"/>
            <family val="3"/>
            <charset val="128"/>
          </rPr>
          <t>兵庫県:</t>
        </r>
        <r>
          <rPr>
            <sz val="9"/>
            <color indexed="81"/>
            <rFont val="ＭＳ Ｐゴシック"/>
            <family val="3"/>
            <charset val="128"/>
          </rPr>
          <t xml:space="preserve">
例：重要事項説明書に記載のうえ、７／３１までに全利用者に説明、同意をもらいます</t>
        </r>
      </text>
    </comment>
    <comment ref="D43" authorId="0" shapeId="0" xr:uid="{00000000-0006-0000-1600-000005000000}">
      <text>
        <r>
          <rPr>
            <b/>
            <sz val="9"/>
            <color indexed="81"/>
            <rFont val="ＭＳ Ｐゴシック"/>
            <family val="3"/>
            <charset val="128"/>
          </rPr>
          <t>兵庫県:</t>
        </r>
        <r>
          <rPr>
            <sz val="9"/>
            <color indexed="81"/>
            <rFont val="ＭＳ Ｐゴシック"/>
            <family val="3"/>
            <charset val="128"/>
          </rPr>
          <t xml:space="preserve">
○、×を選択</t>
        </r>
      </text>
    </comment>
  </commentList>
</comments>
</file>

<file path=xl/sharedStrings.xml><?xml version="1.0" encoding="utf-8"?>
<sst xmlns="http://schemas.openxmlformats.org/spreadsheetml/2006/main" count="2278" uniqueCount="1076">
  <si>
    <t>サービス種類</t>
    <rPh sb="4" eb="6">
      <t>シュルイ</t>
    </rPh>
    <phoneticPr fontId="4"/>
  </si>
  <si>
    <t>提出書類</t>
    <rPh sb="0" eb="2">
      <t>テイシュツ</t>
    </rPh>
    <rPh sb="2" eb="4">
      <t>ショルイ</t>
    </rPh>
    <phoneticPr fontId="4"/>
  </si>
  <si>
    <t>誓約書</t>
    <rPh sb="0" eb="3">
      <t>セイヤクショ</t>
    </rPh>
    <phoneticPr fontId="4"/>
  </si>
  <si>
    <t>共通様式
P.1～P.13</t>
    <rPh sb="0" eb="2">
      <t>キョウツウ</t>
    </rPh>
    <rPh sb="2" eb="4">
      <t>ヨウシキ</t>
    </rPh>
    <phoneticPr fontId="4"/>
  </si>
  <si>
    <t>人員配置
P.14</t>
    <rPh sb="0" eb="2">
      <t>ジンイン</t>
    </rPh>
    <rPh sb="2" eb="4">
      <t>ハイチ</t>
    </rPh>
    <phoneticPr fontId="4"/>
  </si>
  <si>
    <t>送迎状況
P.15</t>
    <rPh sb="0" eb="2">
      <t>ソウゲイ</t>
    </rPh>
    <rPh sb="2" eb="4">
      <t>ジョウキョウ</t>
    </rPh>
    <phoneticPr fontId="4"/>
  </si>
  <si>
    <t>会計報告
P.16～18</t>
    <rPh sb="0" eb="2">
      <t>カイケイ</t>
    </rPh>
    <rPh sb="2" eb="4">
      <t>ホウコク</t>
    </rPh>
    <phoneticPr fontId="4"/>
  </si>
  <si>
    <t>経営改善
P.19,P.20</t>
    <rPh sb="0" eb="2">
      <t>ケイエイ</t>
    </rPh>
    <rPh sb="2" eb="4">
      <t>カイゼン</t>
    </rPh>
    <phoneticPr fontId="4"/>
  </si>
  <si>
    <t>就職状況
P.21</t>
    <rPh sb="0" eb="2">
      <t>シュウショク</t>
    </rPh>
    <rPh sb="2" eb="4">
      <t>ジョウキョウ</t>
    </rPh>
    <phoneticPr fontId="4"/>
  </si>
  <si>
    <t>基準見直し
P.22</t>
    <rPh sb="0" eb="2">
      <t>キジュン</t>
    </rPh>
    <rPh sb="2" eb="4">
      <t>ミナオ</t>
    </rPh>
    <phoneticPr fontId="4"/>
  </si>
  <si>
    <t>処遇改善
加算等
P.23,P.24</t>
    <rPh sb="0" eb="2">
      <t>ショグウ</t>
    </rPh>
    <rPh sb="2" eb="4">
      <t>カイゼン</t>
    </rPh>
    <rPh sb="5" eb="7">
      <t>カサン</t>
    </rPh>
    <rPh sb="7" eb="8">
      <t>ナド</t>
    </rPh>
    <phoneticPr fontId="4"/>
  </si>
  <si>
    <t>コロナ
自主点検
P.25,P.26</t>
    <rPh sb="4" eb="6">
      <t>ジシュ</t>
    </rPh>
    <rPh sb="6" eb="8">
      <t>テンケン</t>
    </rPh>
    <phoneticPr fontId="4"/>
  </si>
  <si>
    <t>喀痰吸引等
チェック
P.27</t>
    <rPh sb="0" eb="2">
      <t>カクタン</t>
    </rPh>
    <rPh sb="2" eb="5">
      <t>キュウインナド</t>
    </rPh>
    <phoneticPr fontId="4"/>
  </si>
  <si>
    <t>就労移行支援</t>
    <rPh sb="0" eb="2">
      <t>シュウロウ</t>
    </rPh>
    <rPh sb="2" eb="4">
      <t>イコウ</t>
    </rPh>
    <rPh sb="4" eb="6">
      <t>シエン</t>
    </rPh>
    <phoneticPr fontId="4"/>
  </si>
  <si>
    <t>○</t>
    <phoneticPr fontId="4"/>
  </si>
  <si>
    <t>－</t>
    <phoneticPr fontId="4"/>
  </si>
  <si>
    <t>△</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</si>
  <si>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</si>
  <si>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</si>
  <si>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就労定着支援</t>
    <rPh sb="0" eb="2">
      <t>シュウロウ</t>
    </rPh>
    <rPh sb="2" eb="4">
      <t>テイチャク</t>
    </rPh>
    <rPh sb="4" eb="6">
      <t>シエン</t>
    </rPh>
    <phoneticPr fontId="4"/>
  </si>
  <si>
    <t>○
(P.7を除く)</t>
    <rPh sb="7" eb="8">
      <t>ノゾ</t>
    </rPh>
    <phoneticPr fontId="4"/>
  </si>
  <si>
    <t>上記サービス以外との多機能型</t>
    <rPh sb="0" eb="2">
      <t>ジョウキ</t>
    </rPh>
    <rPh sb="6" eb="8">
      <t>イガイ</t>
    </rPh>
    <rPh sb="10" eb="14">
      <t>タキノウガタ</t>
    </rPh>
    <phoneticPr fontId="4"/>
  </si>
  <si>
    <t>【障害通所サービス・宿泊型自立訓練】チェックリスト＋当様式＋上記提出書類のうち、様式シート名に☆が付いている書類</t>
    <rPh sb="1" eb="3">
      <t>ショウガイ</t>
    </rPh>
    <rPh sb="3" eb="5">
      <t>ツウショ</t>
    </rPh>
    <rPh sb="10" eb="13">
      <t>シュクハクガタ</t>
    </rPh>
    <rPh sb="13" eb="15">
      <t>ジリツ</t>
    </rPh>
    <rPh sb="15" eb="17">
      <t>クンレン</t>
    </rPh>
    <rPh sb="26" eb="27">
      <t>トウ</t>
    </rPh>
    <rPh sb="27" eb="29">
      <t>ヨウシキ</t>
    </rPh>
    <rPh sb="30" eb="32">
      <t>ジョウキ</t>
    </rPh>
    <rPh sb="32" eb="34">
      <t>テイシュツ</t>
    </rPh>
    <rPh sb="34" eb="36">
      <t>ショルイ</t>
    </rPh>
    <rPh sb="40" eb="42">
      <t>ヨウシキ</t>
    </rPh>
    <rPh sb="45" eb="46">
      <t>メイ</t>
    </rPh>
    <rPh sb="49" eb="50">
      <t>ツ</t>
    </rPh>
    <rPh sb="54" eb="56">
      <t>ショルイ</t>
    </rPh>
    <phoneticPr fontId="4"/>
  </si>
  <si>
    <t>※「△」は該当のある事業所のみ提出してください。（上記の注意事項をご参照ください）</t>
    <rPh sb="5" eb="7">
      <t>ガイトウ</t>
    </rPh>
    <rPh sb="10" eb="13">
      <t>ジギョウショ</t>
    </rPh>
    <rPh sb="15" eb="17">
      <t>テイシュツ</t>
    </rPh>
    <rPh sb="25" eb="27">
      <t>ジョウキ</t>
    </rPh>
    <rPh sb="28" eb="30">
      <t>チュウイ</t>
    </rPh>
    <rPh sb="30" eb="32">
      <t>ジコウ</t>
    </rPh>
    <rPh sb="34" eb="36">
      <t>サンショウ</t>
    </rPh>
    <phoneticPr fontId="4"/>
  </si>
  <si>
    <t xml:space="preserve">
就労系サービスのチェックリスト作成の注意事項及び自己チェックについて</t>
    <rPh sb="1" eb="3">
      <t>シュウロウ</t>
    </rPh>
    <rPh sb="3" eb="4">
      <t>ケイ</t>
    </rPh>
    <rPh sb="16" eb="18">
      <t>サクセイ</t>
    </rPh>
    <rPh sb="19" eb="21">
      <t>チュウイ</t>
    </rPh>
    <rPh sb="21" eb="23">
      <t>ジコウ</t>
    </rPh>
    <rPh sb="23" eb="24">
      <t>オヨ</t>
    </rPh>
    <rPh sb="25" eb="27">
      <t>ジコ</t>
    </rPh>
    <phoneticPr fontId="4"/>
  </si>
  <si>
    <t>×</t>
    <phoneticPr fontId="4"/>
  </si>
  <si>
    <t>内　　　　　容</t>
    <rPh sb="0" eb="1">
      <t>ウチ</t>
    </rPh>
    <rPh sb="6" eb="7">
      <t>カタチ</t>
    </rPh>
    <phoneticPr fontId="4"/>
  </si>
  <si>
    <t>自己
チェック</t>
    <rPh sb="0" eb="2">
      <t>ジコ</t>
    </rPh>
    <phoneticPr fontId="4"/>
  </si>
  <si>
    <t>自己チェックで×の場合、その理由、今後の対応を記載してください</t>
    <rPh sb="0" eb="2">
      <t>ジコ</t>
    </rPh>
    <rPh sb="9" eb="11">
      <t>バアイ</t>
    </rPh>
    <rPh sb="14" eb="16">
      <t>リユウ</t>
    </rPh>
    <rPh sb="17" eb="19">
      <t>コンゴ</t>
    </rPh>
    <rPh sb="20" eb="22">
      <t>タイオウ</t>
    </rPh>
    <rPh sb="23" eb="25">
      <t>キサイ</t>
    </rPh>
    <phoneticPr fontId="4"/>
  </si>
  <si>
    <t>根拠等</t>
    <rPh sb="0" eb="2">
      <t>コンキョ</t>
    </rPh>
    <rPh sb="2" eb="3">
      <t>トウ</t>
    </rPh>
    <phoneticPr fontId="4"/>
  </si>
  <si>
    <t>１</t>
    <phoneticPr fontId="4"/>
  </si>
  <si>
    <t>２</t>
  </si>
  <si>
    <t>人員配置体制は、１（１）、（２）、（３）と整合させてください。</t>
    <phoneticPr fontId="4"/>
  </si>
  <si>
    <t>３</t>
  </si>
  <si>
    <r>
      <t xml:space="preserve">（送迎加算実績がある場合）
送迎状況を作成してください。
</t>
    </r>
    <r>
      <rPr>
        <sz val="11"/>
        <rFont val="ＭＳ Ｐゴシック"/>
        <family val="3"/>
        <charset val="128"/>
      </rPr>
      <t>送迎状況で２（１）⑥⑦で該当にチェックがある場合は、道路運送法等の違法が疑われますので、至急適正な運営に変更してください。</t>
    </r>
    <rPh sb="1" eb="3">
      <t>ソウゲイ</t>
    </rPh>
    <rPh sb="3" eb="5">
      <t>カサン</t>
    </rPh>
    <rPh sb="5" eb="7">
      <t>ジッセキ</t>
    </rPh>
    <rPh sb="10" eb="12">
      <t>バアイ</t>
    </rPh>
    <rPh sb="14" eb="16">
      <t>ソウゲイ</t>
    </rPh>
    <rPh sb="16" eb="18">
      <t>ジョウキョウ</t>
    </rPh>
    <rPh sb="19" eb="21">
      <t>サクセイ</t>
    </rPh>
    <rPh sb="29" eb="31">
      <t>ソウゲイ</t>
    </rPh>
    <rPh sb="31" eb="33">
      <t>ジョウキョウ</t>
    </rPh>
    <rPh sb="41" eb="43">
      <t>ガイトウ</t>
    </rPh>
    <rPh sb="51" eb="53">
      <t>バアイ</t>
    </rPh>
    <rPh sb="55" eb="57">
      <t>ドウロ</t>
    </rPh>
    <rPh sb="57" eb="59">
      <t>ウンソウ</t>
    </rPh>
    <rPh sb="59" eb="60">
      <t>ホウ</t>
    </rPh>
    <rPh sb="60" eb="61">
      <t>トウ</t>
    </rPh>
    <rPh sb="62" eb="64">
      <t>イホウ</t>
    </rPh>
    <rPh sb="65" eb="66">
      <t>ウタガ</t>
    </rPh>
    <rPh sb="73" eb="75">
      <t>シキュウ</t>
    </rPh>
    <rPh sb="75" eb="77">
      <t>テキセイ</t>
    </rPh>
    <rPh sb="78" eb="80">
      <t>ウンエイ</t>
    </rPh>
    <rPh sb="81" eb="83">
      <t>ヘンコウ</t>
    </rPh>
    <phoneticPr fontId="4"/>
  </si>
  <si>
    <t>平成29年4月17日
障支第1025号</t>
    <rPh sb="0" eb="2">
      <t>ヘイセイ</t>
    </rPh>
    <rPh sb="4" eb="5">
      <t>ネン</t>
    </rPh>
    <rPh sb="6" eb="7">
      <t>ガツ</t>
    </rPh>
    <rPh sb="9" eb="10">
      <t>ニチ</t>
    </rPh>
    <rPh sb="11" eb="12">
      <t>ショウ</t>
    </rPh>
    <rPh sb="12" eb="13">
      <t>シ</t>
    </rPh>
    <rPh sb="13" eb="14">
      <t>ダイ</t>
    </rPh>
    <rPh sb="18" eb="19">
      <t>ゴウ</t>
    </rPh>
    <phoneticPr fontId="4"/>
  </si>
  <si>
    <t>平成29年7月21日
障支第1207号</t>
    <rPh sb="0" eb="2">
      <t>ヘイセイ</t>
    </rPh>
    <rPh sb="4" eb="5">
      <t>ネン</t>
    </rPh>
    <rPh sb="6" eb="7">
      <t>ガツ</t>
    </rPh>
    <rPh sb="9" eb="10">
      <t>ニチ</t>
    </rPh>
    <rPh sb="11" eb="12">
      <t>ショウ</t>
    </rPh>
    <rPh sb="12" eb="13">
      <t>シ</t>
    </rPh>
    <rPh sb="13" eb="14">
      <t>ダイ</t>
    </rPh>
    <rPh sb="18" eb="19">
      <t>ゴウ</t>
    </rPh>
    <phoneticPr fontId="4"/>
  </si>
  <si>
    <r>
      <t xml:space="preserve">（全就労移行支援事業所）
</t>
    </r>
    <r>
      <rPr>
        <b/>
        <u/>
        <sz val="11"/>
        <rFont val="ＭＳ Ｐゴシック"/>
        <family val="3"/>
        <charset val="128"/>
      </rPr>
      <t>就職状況報告書を作成</t>
    </r>
    <r>
      <rPr>
        <sz val="11"/>
        <rFont val="ＭＳ Ｐゴシック"/>
        <family val="3"/>
        <charset val="128"/>
      </rPr>
      <t>してください。（記載例あり）
（基準省令第183条による就職状況の報告）</t>
    </r>
    <rPh sb="1" eb="2">
      <t>ゼン</t>
    </rPh>
    <rPh sb="2" eb="4">
      <t>シュウロウ</t>
    </rPh>
    <rPh sb="4" eb="6">
      <t>イコウ</t>
    </rPh>
    <rPh sb="6" eb="8">
      <t>シエン</t>
    </rPh>
    <rPh sb="8" eb="10">
      <t>ジギョウ</t>
    </rPh>
    <rPh sb="10" eb="11">
      <t>ショ</t>
    </rPh>
    <rPh sb="13" eb="15">
      <t>シュウショク</t>
    </rPh>
    <rPh sb="15" eb="17">
      <t>ジョウキョウ</t>
    </rPh>
    <rPh sb="17" eb="20">
      <t>ホウコクショ</t>
    </rPh>
    <rPh sb="21" eb="23">
      <t>サクセイ</t>
    </rPh>
    <rPh sb="31" eb="34">
      <t>キサイレイ</t>
    </rPh>
    <rPh sb="39" eb="41">
      <t>キジュン</t>
    </rPh>
    <rPh sb="41" eb="43">
      <t>ショウレイ</t>
    </rPh>
    <rPh sb="43" eb="44">
      <t>ダイ</t>
    </rPh>
    <rPh sb="47" eb="48">
      <t>ジョウ</t>
    </rPh>
    <rPh sb="51" eb="53">
      <t>シュウショク</t>
    </rPh>
    <rPh sb="53" eb="55">
      <t>ジョウキョウ</t>
    </rPh>
    <rPh sb="56" eb="58">
      <t>ホウコク</t>
    </rPh>
    <phoneticPr fontId="4"/>
  </si>
  <si>
    <t>基準省令第183条</t>
    <phoneticPr fontId="4"/>
  </si>
  <si>
    <r>
      <t xml:space="preserve">（全就労継続支援Ａ型事業所）
</t>
    </r>
    <r>
      <rPr>
        <b/>
        <u/>
        <sz val="11"/>
        <rFont val="ＭＳ Ｐゴシック"/>
        <family val="3"/>
        <charset val="128"/>
      </rPr>
      <t>適正な運営に向けた指定基準の見直し等に関する報告書を作成</t>
    </r>
    <r>
      <rPr>
        <sz val="11"/>
        <rFont val="ＭＳ Ｐゴシック"/>
        <family val="3"/>
        <charset val="128"/>
      </rPr>
      <t>してください。</t>
    </r>
    <rPh sb="1" eb="2">
      <t>ゼン</t>
    </rPh>
    <rPh sb="2" eb="4">
      <t>シュウロウ</t>
    </rPh>
    <rPh sb="4" eb="6">
      <t>ケイゾク</t>
    </rPh>
    <rPh sb="6" eb="8">
      <t>シエン</t>
    </rPh>
    <rPh sb="9" eb="10">
      <t>ガタ</t>
    </rPh>
    <rPh sb="10" eb="13">
      <t>ジギョウショ</t>
    </rPh>
    <rPh sb="15" eb="17">
      <t>テキセイ</t>
    </rPh>
    <rPh sb="18" eb="20">
      <t>ウンエイ</t>
    </rPh>
    <rPh sb="21" eb="22">
      <t>ム</t>
    </rPh>
    <rPh sb="24" eb="26">
      <t>シテイ</t>
    </rPh>
    <rPh sb="26" eb="28">
      <t>キジュン</t>
    </rPh>
    <rPh sb="29" eb="31">
      <t>ミナオ</t>
    </rPh>
    <rPh sb="32" eb="33">
      <t>トウ</t>
    </rPh>
    <rPh sb="34" eb="35">
      <t>カン</t>
    </rPh>
    <rPh sb="37" eb="40">
      <t>ホウコクショ</t>
    </rPh>
    <rPh sb="41" eb="43">
      <t>サクセイ</t>
    </rPh>
    <phoneticPr fontId="4"/>
  </si>
  <si>
    <r>
      <t xml:space="preserve">（処遇改善加算実績等がある場合）
</t>
    </r>
    <r>
      <rPr>
        <b/>
        <u/>
        <sz val="11"/>
        <rFont val="ＭＳ Ｐゴシック"/>
        <family val="3"/>
        <charset val="128"/>
      </rPr>
      <t>処遇改善加算等に関する状況を作成</t>
    </r>
    <r>
      <rPr>
        <sz val="11"/>
        <rFont val="ＭＳ Ｐゴシック"/>
        <family val="3"/>
        <charset val="128"/>
      </rPr>
      <t>してください。</t>
    </r>
    <rPh sb="1" eb="3">
      <t>ショグウ</t>
    </rPh>
    <rPh sb="3" eb="5">
      <t>カイゼン</t>
    </rPh>
    <rPh sb="5" eb="7">
      <t>カサン</t>
    </rPh>
    <rPh sb="7" eb="9">
      <t>ジッセキ</t>
    </rPh>
    <rPh sb="9" eb="10">
      <t>ナド</t>
    </rPh>
    <rPh sb="13" eb="15">
      <t>バアイ</t>
    </rPh>
    <rPh sb="17" eb="19">
      <t>ショグウ</t>
    </rPh>
    <rPh sb="19" eb="21">
      <t>カイゼン</t>
    </rPh>
    <rPh sb="21" eb="23">
      <t>カサン</t>
    </rPh>
    <rPh sb="23" eb="24">
      <t>トウ</t>
    </rPh>
    <rPh sb="25" eb="26">
      <t>カン</t>
    </rPh>
    <rPh sb="28" eb="30">
      <t>ジョウキョウ</t>
    </rPh>
    <rPh sb="31" eb="33">
      <t>サクセイ</t>
    </rPh>
    <phoneticPr fontId="4"/>
  </si>
  <si>
    <t>サービス種類毎の提出書類</t>
    <rPh sb="4" eb="6">
      <t>シュルイ</t>
    </rPh>
    <rPh sb="6" eb="7">
      <t>ゴト</t>
    </rPh>
    <rPh sb="8" eb="10">
      <t>テイシュツ</t>
    </rPh>
    <rPh sb="10" eb="12">
      <t>ショルイ</t>
    </rPh>
    <phoneticPr fontId="4"/>
  </si>
  <si>
    <t>令和</t>
    <rPh sb="0" eb="2">
      <t>レイワ</t>
    </rPh>
    <phoneticPr fontId="4"/>
  </si>
  <si>
    <t>年</t>
    <rPh sb="0" eb="1">
      <t>ネン</t>
    </rPh>
    <phoneticPr fontId="54"/>
  </si>
  <si>
    <t>月</t>
    <rPh sb="0" eb="1">
      <t>ガツ</t>
    </rPh>
    <phoneticPr fontId="54"/>
  </si>
  <si>
    <t>日</t>
    <rPh sb="0" eb="1">
      <t>ニチ</t>
    </rPh>
    <phoneticPr fontId="54"/>
  </si>
  <si>
    <t>兵庫県知事　様</t>
    <phoneticPr fontId="52"/>
  </si>
  <si>
    <t>法人名：</t>
    <phoneticPr fontId="52"/>
  </si>
  <si>
    <t>代表者の職氏名：</t>
    <phoneticPr fontId="52"/>
  </si>
  <si>
    <t>事業所名：</t>
    <rPh sb="0" eb="3">
      <t>ジギョウショ</t>
    </rPh>
    <rPh sb="3" eb="4">
      <t>メイ</t>
    </rPh>
    <phoneticPr fontId="52"/>
  </si>
  <si>
    <t>事業所番号：</t>
    <rPh sb="0" eb="3">
      <t>ジギョウショ</t>
    </rPh>
    <rPh sb="3" eb="5">
      <t>バンゴウ</t>
    </rPh>
    <phoneticPr fontId="52"/>
  </si>
  <si>
    <t>記入担当者の職氏名：</t>
    <rPh sb="0" eb="2">
      <t>キニュウ</t>
    </rPh>
    <rPh sb="2" eb="5">
      <t>タントウシャ</t>
    </rPh>
    <rPh sb="6" eb="7">
      <t>ショク</t>
    </rPh>
    <rPh sb="7" eb="9">
      <t>シメイ</t>
    </rPh>
    <phoneticPr fontId="52"/>
  </si>
  <si>
    <t>【就労系】</t>
    <rPh sb="1" eb="3">
      <t>シュウロウ</t>
    </rPh>
    <rPh sb="3" eb="4">
      <t>ケイ</t>
    </rPh>
    <phoneticPr fontId="4"/>
  </si>
  <si>
    <t>事業所番号</t>
    <rPh sb="0" eb="3">
      <t>ジギョウショ</t>
    </rPh>
    <rPh sb="3" eb="5">
      <t>バンゴウ</t>
    </rPh>
    <phoneticPr fontId="4"/>
  </si>
  <si>
    <t>←左詰めで記入</t>
    <rPh sb="1" eb="2">
      <t>ヒダリ</t>
    </rPh>
    <rPh sb="2" eb="3">
      <t>ツ</t>
    </rPh>
    <rPh sb="5" eb="7">
      <t>キニュウ</t>
    </rPh>
    <phoneticPr fontId="4"/>
  </si>
  <si>
    <t>主たる事業所</t>
    <rPh sb="0" eb="1">
      <t>シュ</t>
    </rPh>
    <rPh sb="3" eb="6">
      <t>ジギョウショ</t>
    </rPh>
    <phoneticPr fontId="4"/>
  </si>
  <si>
    <t>フリガナ</t>
    <phoneticPr fontId="4"/>
  </si>
  <si>
    <t>名　　称</t>
    <rPh sb="0" eb="1">
      <t>メイ</t>
    </rPh>
    <rPh sb="3" eb="4">
      <t>ショウ</t>
    </rPh>
    <phoneticPr fontId="4"/>
  </si>
  <si>
    <t>所在地</t>
    <rPh sb="0" eb="3">
      <t>ショザイチ</t>
    </rPh>
    <phoneticPr fontId="4"/>
  </si>
  <si>
    <t>〒</t>
    <phoneticPr fontId="4"/>
  </si>
  <si>
    <t>　</t>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</si>
  <si>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</si>
  <si>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</si>
  <si>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</si>
  <si>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管理者氏名</t>
    <rPh sb="0" eb="3">
      <t>カンリシャ</t>
    </rPh>
    <rPh sb="3" eb="4">
      <t>シ</t>
    </rPh>
    <rPh sb="4" eb="5">
      <t>メイ</t>
    </rPh>
    <phoneticPr fontId="4"/>
  </si>
  <si>
    <t>従たる事業所①</t>
    <rPh sb="0" eb="1">
      <t>ジュウ</t>
    </rPh>
    <rPh sb="3" eb="6">
      <t>ジギョウショ</t>
    </rPh>
    <phoneticPr fontId="4"/>
  </si>
  <si>
    <t>従たる事業所②</t>
    <rPh sb="0" eb="1">
      <t>ジュウ</t>
    </rPh>
    <rPh sb="3" eb="6">
      <t>ジギョウショ</t>
    </rPh>
    <phoneticPr fontId="4"/>
  </si>
  <si>
    <t>定員</t>
    <rPh sb="0" eb="2">
      <t>テイイン</t>
    </rPh>
    <phoneticPr fontId="4"/>
  </si>
  <si>
    <t>実施　　　　　　　　　　　　　　　　　　　　　　　　　　　　サービス</t>
    <rPh sb="0" eb="2">
      <t>ジッシ</t>
    </rPh>
    <phoneticPr fontId="4"/>
  </si>
  <si>
    <t>就労移行支援
（一般型）
（資格取得型）</t>
    <rPh sb="0" eb="2">
      <t>シュウロウ</t>
    </rPh>
    <rPh sb="2" eb="4">
      <t>イコウ</t>
    </rPh>
    <rPh sb="4" eb="6">
      <t>シエン</t>
    </rPh>
    <rPh sb="8" eb="10">
      <t>イッパン</t>
    </rPh>
    <rPh sb="10" eb="11">
      <t>ガタ</t>
    </rPh>
    <phoneticPr fontId="4"/>
  </si>
  <si>
    <t>就労継続支援（Ａ型）</t>
    <rPh sb="0" eb="2">
      <t>シュウロウ</t>
    </rPh>
    <rPh sb="2" eb="4">
      <t>ケイゾク</t>
    </rPh>
    <rPh sb="4" eb="6">
      <t>シエン</t>
    </rPh>
    <rPh sb="8" eb="9">
      <t>ガタ</t>
    </rPh>
    <phoneticPr fontId="4"/>
  </si>
  <si>
    <t>就労継続支援（Ｂ型）</t>
    <rPh sb="0" eb="2">
      <t>シュウロウ</t>
    </rPh>
    <rPh sb="2" eb="4">
      <t>ケイゾク</t>
    </rPh>
    <rPh sb="4" eb="6">
      <t>シエン</t>
    </rPh>
    <rPh sb="8" eb="9">
      <t>ガタ</t>
    </rPh>
    <phoneticPr fontId="4"/>
  </si>
  <si>
    <t>人</t>
    <rPh sb="0" eb="1">
      <t>ニン</t>
    </rPh>
    <phoneticPr fontId="4"/>
  </si>
  <si>
    <t>計</t>
    <rPh sb="0" eb="1">
      <t>ケイ</t>
    </rPh>
    <phoneticPr fontId="4"/>
  </si>
  <si>
    <t>多機能　　　　　　　　　　　　　　　　　　合計</t>
    <rPh sb="0" eb="3">
      <t>タキノウ</t>
    </rPh>
    <rPh sb="21" eb="23">
      <t>ゴウケイ</t>
    </rPh>
    <phoneticPr fontId="4"/>
  </si>
  <si>
    <t>他の社会福祉施設との併設の有無</t>
    <rPh sb="0" eb="1">
      <t>タ</t>
    </rPh>
    <rPh sb="2" eb="4">
      <t>シャカイ</t>
    </rPh>
    <rPh sb="4" eb="6">
      <t>フクシ</t>
    </rPh>
    <rPh sb="6" eb="8">
      <t>シセツ</t>
    </rPh>
    <rPh sb="10" eb="12">
      <t>ヘイセツ</t>
    </rPh>
    <rPh sb="13" eb="15">
      <t>ウム</t>
    </rPh>
    <phoneticPr fontId="4"/>
  </si>
  <si>
    <t>有　・　無</t>
    <rPh sb="0" eb="1">
      <t>ウ</t>
    </rPh>
    <rPh sb="4" eb="5">
      <t>ム</t>
    </rPh>
    <phoneticPr fontId="4"/>
  </si>
  <si>
    <t>併設施設の種別</t>
    <rPh sb="0" eb="2">
      <t>ヘイセツ</t>
    </rPh>
    <rPh sb="2" eb="4">
      <t>シセツ</t>
    </rPh>
    <rPh sb="5" eb="7">
      <t>シュベツ</t>
    </rPh>
    <phoneticPr fontId="4"/>
  </si>
  <si>
    <t>併設施設の名称</t>
    <rPh sb="0" eb="2">
      <t>ヘイセツ</t>
    </rPh>
    <rPh sb="2" eb="4">
      <t>シセツ</t>
    </rPh>
    <rPh sb="5" eb="7">
      <t>メイショウ</t>
    </rPh>
    <phoneticPr fontId="4"/>
  </si>
  <si>
    <t>併設施設の定員</t>
    <rPh sb="0" eb="2">
      <t>ヘイセツ</t>
    </rPh>
    <rPh sb="2" eb="4">
      <t>シセツ</t>
    </rPh>
    <rPh sb="5" eb="7">
      <t>テイイン</t>
    </rPh>
    <phoneticPr fontId="4"/>
  </si>
  <si>
    <t>設置法人</t>
    <rPh sb="0" eb="2">
      <t>セッチ</t>
    </rPh>
    <rPh sb="2" eb="4">
      <t>ホウジン</t>
    </rPh>
    <phoneticPr fontId="4"/>
  </si>
  <si>
    <t>代表者名</t>
    <rPh sb="0" eb="3">
      <t>ダイヒョウシャ</t>
    </rPh>
    <rPh sb="3" eb="4">
      <t>メイ</t>
    </rPh>
    <phoneticPr fontId="4"/>
  </si>
  <si>
    <t>記入者</t>
    <rPh sb="0" eb="2">
      <t>キニュウ</t>
    </rPh>
    <rPh sb="2" eb="3">
      <t>シャ</t>
    </rPh>
    <phoneticPr fontId="4"/>
  </si>
  <si>
    <t>職氏名</t>
    <rPh sb="0" eb="1">
      <t>ショク</t>
    </rPh>
    <rPh sb="1" eb="2">
      <t>シ</t>
    </rPh>
    <rPh sb="2" eb="3">
      <t>ナ</t>
    </rPh>
    <phoneticPr fontId="4"/>
  </si>
  <si>
    <t>連絡先</t>
    <rPh sb="0" eb="3">
      <t>レンラクサキ</t>
    </rPh>
    <phoneticPr fontId="4"/>
  </si>
  <si>
    <t>事業所公式の電子メールアドレス</t>
    <rPh sb="0" eb="3">
      <t>ジギョウショ</t>
    </rPh>
    <rPh sb="3" eb="5">
      <t>コウシキ</t>
    </rPh>
    <rPh sb="6" eb="8">
      <t>デンシ</t>
    </rPh>
    <phoneticPr fontId="4"/>
  </si>
  <si>
    <t>以下の書類（写）を添付してください。</t>
    <rPh sb="0" eb="2">
      <t>イカ</t>
    </rPh>
    <rPh sb="3" eb="5">
      <t>ショルイ</t>
    </rPh>
    <rPh sb="6" eb="7">
      <t>ウツ</t>
    </rPh>
    <rPh sb="9" eb="11">
      <t>テンプ</t>
    </rPh>
    <phoneticPr fontId="4"/>
  </si>
  <si>
    <t>「１(３) 勤務形態一覧表」に記載されたすべての職員について添付すること。</t>
    <rPh sb="6" eb="8">
      <t>キンム</t>
    </rPh>
    <rPh sb="8" eb="10">
      <t>ケイタイ</t>
    </rPh>
    <rPh sb="10" eb="12">
      <t>イチラン</t>
    </rPh>
    <rPh sb="12" eb="13">
      <t>ヒョウ</t>
    </rPh>
    <rPh sb="15" eb="17">
      <t>キサイ</t>
    </rPh>
    <rPh sb="24" eb="25">
      <t>ショク</t>
    </rPh>
    <rPh sb="25" eb="26">
      <t>イン</t>
    </rPh>
    <rPh sb="30" eb="32">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</si>
  <si>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</si>
  <si>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１　資料は、 可能な限り両面コピーにより提出してください。
２　提出前に、 記入漏れはないか、 資料の添付漏れはないかどうか、
　　再度ご確認ください。</t>
    <phoneticPr fontId="4"/>
  </si>
  <si>
    <t>（１）職員数（就労系サービス）</t>
    <rPh sb="3" eb="6">
      <t>ショクインスウ</t>
    </rPh>
    <rPh sb="7" eb="9">
      <t>シュウロウ</t>
    </rPh>
    <rPh sb="9" eb="10">
      <t>ケイ</t>
    </rPh>
    <phoneticPr fontId="4"/>
  </si>
  <si>
    <t>職種</t>
    <rPh sb="0" eb="2">
      <t>ショクシュ</t>
    </rPh>
    <phoneticPr fontId="4"/>
  </si>
  <si>
    <t>配置
基準</t>
    <rPh sb="0" eb="2">
      <t>ハイチ</t>
    </rPh>
    <rPh sb="3" eb="5">
      <t>キジュン</t>
    </rPh>
    <phoneticPr fontId="4"/>
  </si>
  <si>
    <t>管理者</t>
    <rPh sb="0" eb="3">
      <t>カンリシャ</t>
    </rPh>
    <phoneticPr fontId="4"/>
  </si>
  <si>
    <t>サービス管理責任者</t>
    <rPh sb="4" eb="6">
      <t>カンリ</t>
    </rPh>
    <rPh sb="6" eb="8">
      <t>セキニン</t>
    </rPh>
    <rPh sb="8" eb="9">
      <t>シャ</t>
    </rPh>
    <phoneticPr fontId="4"/>
  </si>
  <si>
    <t>生活支援員※</t>
    <rPh sb="0" eb="2">
      <t>セイカツ</t>
    </rPh>
    <rPh sb="2" eb="4">
      <t>シエン</t>
    </rPh>
    <rPh sb="4" eb="5">
      <t>イン</t>
    </rPh>
    <phoneticPr fontId="4"/>
  </si>
  <si>
    <t xml:space="preserve"> </t>
    <phoneticPr fontId="4"/>
  </si>
  <si>
    <t>職業指導員※</t>
    <rPh sb="0" eb="2">
      <t>ショクギョウ</t>
    </rPh>
    <rPh sb="2" eb="5">
      <t>シドウイン</t>
    </rPh>
    <phoneticPr fontId="4"/>
  </si>
  <si>
    <t>就労定着支援員</t>
    <rPh sb="0" eb="2">
      <t>シュウロウ</t>
    </rPh>
    <rPh sb="2" eb="4">
      <t>テイチャク</t>
    </rPh>
    <rPh sb="4" eb="7">
      <t>シエンイン</t>
    </rPh>
    <phoneticPr fontId="4"/>
  </si>
  <si>
    <t>その他従業員</t>
    <rPh sb="2" eb="3">
      <t>タ</t>
    </rPh>
    <rPh sb="3" eb="6">
      <t>ジュウギョウイン</t>
    </rPh>
    <phoneticPr fontId="4"/>
  </si>
  <si>
    <t>＿</t>
    <phoneticPr fontId="4"/>
  </si>
  <si>
    <t>合　計</t>
    <rPh sb="0" eb="1">
      <t>ゴウ</t>
    </rPh>
    <rPh sb="2" eb="3">
      <t>ケイ</t>
    </rPh>
    <phoneticPr fontId="4"/>
  </si>
  <si>
    <t>１ 上段（　）内書きは非常勤数</t>
    <phoneticPr fontId="4"/>
  </si>
  <si>
    <r>
      <t xml:space="preserve">２ </t>
    </r>
    <r>
      <rPr>
        <b/>
        <u/>
        <sz val="10.5"/>
        <rFont val="ＭＳ ゴシック"/>
        <family val="3"/>
        <charset val="128"/>
      </rPr>
      <t>人数は常勤換算による</t>
    </r>
    <r>
      <rPr>
        <sz val="10.5"/>
        <rFont val="ＭＳ ゴシック"/>
        <family val="3"/>
        <charset val="128"/>
      </rPr>
      <t>ものとし、</t>
    </r>
    <r>
      <rPr>
        <b/>
        <u/>
        <sz val="10.5"/>
        <rFont val="ＭＳ ゴシック"/>
        <family val="3"/>
        <charset val="128"/>
      </rPr>
      <t>１（２）、１（３）の表の数値と整合させ</t>
    </r>
    <r>
      <rPr>
        <sz val="10.5"/>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4"/>
  </si>
  <si>
    <t>（２）サービス種別ごとの職員配置数</t>
    <rPh sb="7" eb="9">
      <t>シュベツ</t>
    </rPh>
    <rPh sb="12" eb="14">
      <t>ショクイン</t>
    </rPh>
    <rPh sb="14" eb="16">
      <t>ハイチ</t>
    </rPh>
    <rPh sb="16" eb="17">
      <t>スウ</t>
    </rPh>
    <phoneticPr fontId="4"/>
  </si>
  <si>
    <t>従業者の職種・員数</t>
    <rPh sb="0" eb="3">
      <t>ジュウギョウシャ</t>
    </rPh>
    <rPh sb="4" eb="6">
      <t>ショクシュ</t>
    </rPh>
    <rPh sb="7" eb="9">
      <t>インスウ</t>
    </rPh>
    <phoneticPr fontId="4"/>
  </si>
  <si>
    <t>職業指導員</t>
    <rPh sb="0" eb="2">
      <t>ショクギョウ</t>
    </rPh>
    <rPh sb="2" eb="5">
      <t>シドウイン</t>
    </rPh>
    <phoneticPr fontId="4"/>
  </si>
  <si>
    <t>生活支援員</t>
    <rPh sb="0" eb="2">
      <t>セイカツ</t>
    </rPh>
    <rPh sb="2" eb="5">
      <t>シエンイン</t>
    </rPh>
    <phoneticPr fontId="4"/>
  </si>
  <si>
    <t>就労支援員</t>
    <rPh sb="0" eb="2">
      <t>シュウロウ</t>
    </rPh>
    <rPh sb="2" eb="5">
      <t>シエンイン</t>
    </rPh>
    <phoneticPr fontId="4"/>
  </si>
  <si>
    <t>専従</t>
    <rPh sb="0" eb="2">
      <t>センジュウ</t>
    </rPh>
    <phoneticPr fontId="4"/>
  </si>
  <si>
    <t>兼務</t>
    <rPh sb="0" eb="2">
      <t>ケンム</t>
    </rPh>
    <phoneticPr fontId="4"/>
  </si>
  <si>
    <t>従業者数</t>
    <rPh sb="0" eb="3">
      <t>ジュウギョウシャ</t>
    </rPh>
    <rPh sb="3" eb="4">
      <t>スウ</t>
    </rPh>
    <phoneticPr fontId="4"/>
  </si>
  <si>
    <t>常勤（人）</t>
    <rPh sb="0" eb="2">
      <t>ジョウキン</t>
    </rPh>
    <rPh sb="3" eb="4">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</si>
  <si>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</si>
  <si>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</si>
  <si>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</si>
  <si>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サービス
管理責任者</t>
    <rPh sb="5" eb="7">
      <t>カンリ</t>
    </rPh>
    <rPh sb="7" eb="10">
      <t>セキニンシャ</t>
    </rPh>
    <phoneticPr fontId="4"/>
  </si>
  <si>
    <t>その他の
従業者</t>
    <rPh sb="2" eb="3">
      <t>タ</t>
    </rPh>
    <rPh sb="5" eb="8">
      <t>ジュウギョウシャ</t>
    </rPh>
    <phoneticPr fontId="4"/>
  </si>
  <si>
    <t>定員等</t>
    <rPh sb="0" eb="2">
      <t>テイイン</t>
    </rPh>
    <rPh sb="2" eb="3">
      <t>トウ</t>
    </rPh>
    <phoneticPr fontId="4"/>
  </si>
  <si>
    <t>定員（人）</t>
    <rPh sb="0" eb="2">
      <t>テイイン</t>
    </rPh>
    <rPh sb="3" eb="4">
      <t>ニン</t>
    </rPh>
    <phoneticPr fontId="4"/>
  </si>
  <si>
    <t>前年度の平均利用者数（人）</t>
    <rPh sb="0" eb="3">
      <t>ゼンネンド</t>
    </rPh>
    <rPh sb="4" eb="6">
      <t>ヘイキン</t>
    </rPh>
    <rPh sb="6" eb="9">
      <t>リヨウシャ</t>
    </rPh>
    <rPh sb="9" eb="10">
      <t>スウ</t>
    </rPh>
    <rPh sb="11" eb="12">
      <t>ニン</t>
    </rPh>
    <phoneticPr fontId="4"/>
  </si>
  <si>
    <t>　人</t>
    <rPh sb="1" eb="2">
      <t>ニン</t>
    </rPh>
    <phoneticPr fontId="4"/>
  </si>
  <si>
    <t>内訳(就労継続支援Ａ型の場合)</t>
    <rPh sb="0" eb="2">
      <t>ウチワケ</t>
    </rPh>
    <rPh sb="3" eb="5">
      <t>シュウロウ</t>
    </rPh>
    <rPh sb="5" eb="7">
      <t>ケイゾク</t>
    </rPh>
    <rPh sb="7" eb="9">
      <t>シエン</t>
    </rPh>
    <rPh sb="10" eb="11">
      <t>ガタ</t>
    </rPh>
    <rPh sb="12" eb="14">
      <t>バアイ</t>
    </rPh>
    <phoneticPr fontId="4"/>
  </si>
  <si>
    <t>雇用による利用者</t>
    <rPh sb="0" eb="2">
      <t>コヨウ</t>
    </rPh>
    <rPh sb="5" eb="8">
      <t>リヨウシャ</t>
    </rPh>
    <phoneticPr fontId="4"/>
  </si>
  <si>
    <t>雇用によらない利用者</t>
    <rPh sb="0" eb="2">
      <t>コヨウ</t>
    </rPh>
    <rPh sb="7" eb="10">
      <t>リヨウシャ</t>
    </rPh>
    <phoneticPr fontId="4"/>
  </si>
  <si>
    <t>就労定着
支援員</t>
    <rPh sb="0" eb="2">
      <t>シュウロウ</t>
    </rPh>
    <rPh sb="2" eb="4">
      <t>テイチャク</t>
    </rPh>
    <rPh sb="5" eb="7">
      <t>シエン</t>
    </rPh>
    <rPh sb="7" eb="8">
      <t>イン</t>
    </rPh>
    <phoneticPr fontId="4"/>
  </si>
  <si>
    <t>利用者数等</t>
    <rPh sb="0" eb="3">
      <t>リヨウシャ</t>
    </rPh>
    <rPh sb="3" eb="4">
      <t>スウ</t>
    </rPh>
    <rPh sb="4" eb="5">
      <t>トウ</t>
    </rPh>
    <phoneticPr fontId="4"/>
  </si>
  <si>
    <t>利用者数（人）</t>
    <rPh sb="0" eb="3">
      <t>リヨウシャ</t>
    </rPh>
    <rPh sb="3" eb="4">
      <t>スウ</t>
    </rPh>
    <rPh sb="5" eb="6">
      <t>ニン</t>
    </rPh>
    <phoneticPr fontId="4"/>
  </si>
  <si>
    <t>1．</t>
    <phoneticPr fontId="4"/>
  </si>
  <si>
    <t>基準上の必要人数欄は、「障害者総合支援法に基づく指定障害福祉サービスの基準等の人員、設備及び運営に関する基準」等（以下「基準」という。）に基づき、前年度の平均値等により算出したものを記入してください。</t>
    <phoneticPr fontId="4"/>
  </si>
  <si>
    <t>2．</t>
    <phoneticPr fontId="4"/>
  </si>
  <si>
    <t>人数は、各サービスごとの（３）従業者の勤務の体制及び勤務形態一覧表と一致させてください。</t>
    <phoneticPr fontId="4"/>
  </si>
  <si>
    <t>3．</t>
    <phoneticPr fontId="4"/>
  </si>
  <si>
    <t>サービス単位数により行が不足する場合は、適宜追加してください。</t>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</si>
  <si>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</si>
  <si>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</si>
  <si>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</si>
  <si>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</si>
  <si>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</si>
  <si>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</si>
  <si>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月</t>
    <rPh sb="0" eb="1">
      <t>ゲツ</t>
    </rPh>
    <phoneticPr fontId="4"/>
  </si>
  <si>
    <t>サービス提供時間</t>
    <rPh sb="4" eb="6">
      <t>テイキョウ</t>
    </rPh>
    <rPh sb="6" eb="8">
      <t>ジカン</t>
    </rPh>
    <phoneticPr fontId="4"/>
  </si>
  <si>
    <t>（４）サービス管理責任者の状況</t>
    <rPh sb="7" eb="9">
      <t>カンリ</t>
    </rPh>
    <rPh sb="9" eb="11">
      <t>セキニン</t>
    </rPh>
    <rPh sb="11" eb="12">
      <t>シャ</t>
    </rPh>
    <rPh sb="13" eb="15">
      <t>ジョウキョウ</t>
    </rPh>
    <phoneticPr fontId="4"/>
  </si>
  <si>
    <t>事業所の名称</t>
    <rPh sb="0" eb="3">
      <t>ジギョウショ</t>
    </rPh>
    <rPh sb="4" eb="6">
      <t>メイショウ</t>
    </rPh>
    <phoneticPr fontId="4"/>
  </si>
  <si>
    <t>生年月日</t>
    <rPh sb="0" eb="2">
      <t>セイネン</t>
    </rPh>
    <rPh sb="2" eb="4">
      <t>ガッピ</t>
    </rPh>
    <phoneticPr fontId="4"/>
  </si>
  <si>
    <t>　　年　　月　　日</t>
    <rPh sb="2" eb="3">
      <t>ネン</t>
    </rPh>
    <rPh sb="5" eb="6">
      <t>ガツ</t>
    </rPh>
    <rPh sb="8" eb="9">
      <t>ヒ</t>
    </rPh>
    <phoneticPr fontId="4"/>
  </si>
  <si>
    <t>サービス管理責任者
着任年月日</t>
    <rPh sb="4" eb="6">
      <t>カンリ</t>
    </rPh>
    <rPh sb="6" eb="9">
      <t>セキニンシャ</t>
    </rPh>
    <rPh sb="10" eb="12">
      <t>チャクニン</t>
    </rPh>
    <rPh sb="12" eb="15">
      <t>ネンガッピ</t>
    </rPh>
    <phoneticPr fontId="4"/>
  </si>
  <si>
    <t>　年　　月　　日</t>
    <phoneticPr fontId="4"/>
  </si>
  <si>
    <t>注１）　本表はサービス管理責任者ごとに作成してください。</t>
    <rPh sb="0" eb="1">
      <t>チュウ</t>
    </rPh>
    <rPh sb="11" eb="13">
      <t>カンリ</t>
    </rPh>
    <rPh sb="13" eb="16">
      <t>セキニンシャ</t>
    </rPh>
    <phoneticPr fontId="4"/>
  </si>
  <si>
    <r>
      <t xml:space="preserve">計画作成担当者
</t>
    </r>
    <r>
      <rPr>
        <sz val="8"/>
        <rFont val="HGｺﾞｼｯｸM"/>
        <family val="3"/>
        <charset val="128"/>
      </rPr>
      <t>（実際に個別支援計画の作成に当たっている者を記入すること。）</t>
    </r>
    <rPh sb="6" eb="7">
      <t>シャ</t>
    </rPh>
    <rPh sb="12" eb="14">
      <t>コベツ</t>
    </rPh>
    <rPh sb="14" eb="16">
      <t>シエン</t>
    </rPh>
    <phoneticPr fontId="4"/>
  </si>
  <si>
    <t>職名</t>
    <rPh sb="0" eb="2">
      <t>ショクメイ</t>
    </rPh>
    <phoneticPr fontId="4"/>
  </si>
  <si>
    <t>担当件数</t>
    <rPh sb="0" eb="2">
      <t>タントウ</t>
    </rPh>
    <rPh sb="2" eb="4">
      <t>ケンスウ</t>
    </rPh>
    <phoneticPr fontId="4"/>
  </si>
  <si>
    <t>件</t>
    <rPh sb="0" eb="1">
      <t>ケン</t>
    </rPh>
    <phoneticPr fontId="4"/>
  </si>
  <si>
    <t>個別支援計画原案会議
の開催状況</t>
    <rPh sb="0" eb="2">
      <t>コベツ</t>
    </rPh>
    <rPh sb="2" eb="4">
      <t>シエン</t>
    </rPh>
    <rPh sb="4" eb="6">
      <t>ケイカク</t>
    </rPh>
    <rPh sb="6" eb="8">
      <t>ゲンアン</t>
    </rPh>
    <rPh sb="8" eb="10">
      <t>カイギ</t>
    </rPh>
    <rPh sb="12" eb="14">
      <t>カイサイ</t>
    </rPh>
    <rPh sb="14" eb="16">
      <t>ジョウキョウ</t>
    </rPh>
    <phoneticPr fontId="4"/>
  </si>
  <si>
    <t>参加職種
（参加している職種に○印）</t>
    <rPh sb="0" eb="2">
      <t>サンカ</t>
    </rPh>
    <rPh sb="2" eb="4">
      <t>ショクシュ</t>
    </rPh>
    <rPh sb="6" eb="8">
      <t>サンカ</t>
    </rPh>
    <rPh sb="12" eb="14">
      <t>ショクシュ</t>
    </rPh>
    <rPh sb="16" eb="17">
      <t>ジルシ</t>
    </rPh>
    <phoneticPr fontId="4"/>
  </si>
  <si>
    <t>管理者・サービス管理責任者・生活支援員・職業指導員・就業支援員・目標工賃達成指導員</t>
    <rPh sb="0" eb="3">
      <t>カンリシャ</t>
    </rPh>
    <rPh sb="8" eb="10">
      <t>カンリ</t>
    </rPh>
    <rPh sb="10" eb="13">
      <t>セキニンシャ</t>
    </rPh>
    <rPh sb="14" eb="16">
      <t>セイカツ</t>
    </rPh>
    <rPh sb="16" eb="19">
      <t>シエンイン</t>
    </rPh>
    <rPh sb="20" eb="22">
      <t>ショクギョウ</t>
    </rPh>
    <rPh sb="22" eb="25">
      <t>シドウイン</t>
    </rPh>
    <rPh sb="26" eb="28">
      <t>シュウギョウ</t>
    </rPh>
    <rPh sb="28" eb="31">
      <t>シエンイン</t>
    </rPh>
    <rPh sb="32" eb="34">
      <t>モクヒョウ</t>
    </rPh>
    <rPh sb="34" eb="36">
      <t>コウチン</t>
    </rPh>
    <rPh sb="36" eb="38">
      <t>タッセイ</t>
    </rPh>
    <rPh sb="38" eb="41">
      <t>シドウイン</t>
    </rPh>
    <phoneticPr fontId="4"/>
  </si>
  <si>
    <t>開催頻度</t>
    <rPh sb="0" eb="2">
      <t>カイサイ</t>
    </rPh>
    <rPh sb="2" eb="4">
      <t>ヒンド</t>
    </rPh>
    <phoneticPr fontId="4"/>
  </si>
  <si>
    <t>月　　　回（週　　　回）</t>
    <rPh sb="0" eb="1">
      <t>ツキ</t>
    </rPh>
    <rPh sb="4" eb="5">
      <t>カイ</t>
    </rPh>
    <rPh sb="6" eb="7">
      <t>シュウ</t>
    </rPh>
    <rPh sb="10" eb="11">
      <t>カイ</t>
    </rPh>
    <phoneticPr fontId="4"/>
  </si>
  <si>
    <t>ヶ月に１回</t>
    <rPh sb="1" eb="2">
      <t>ゲツ</t>
    </rPh>
    <rPh sb="4" eb="5">
      <t>カイ</t>
    </rPh>
    <phoneticPr fontId="4"/>
  </si>
  <si>
    <t>個別支援計画の原案についての利用者（又は家族）の同意等</t>
    <rPh sb="0" eb="2">
      <t>コベツ</t>
    </rPh>
    <rPh sb="2" eb="4">
      <t>シエン</t>
    </rPh>
    <rPh sb="4" eb="6">
      <t>ケイカク</t>
    </rPh>
    <rPh sb="7" eb="9">
      <t>ゲンアン</t>
    </rPh>
    <rPh sb="14" eb="17">
      <t>リヨウシャ</t>
    </rPh>
    <rPh sb="18" eb="19">
      <t>マタ</t>
    </rPh>
    <rPh sb="20" eb="22">
      <t>カゾク</t>
    </rPh>
    <rPh sb="24" eb="26">
      <t>ドウイ</t>
    </rPh>
    <rPh sb="26" eb="27">
      <t>ナド</t>
    </rPh>
    <phoneticPr fontId="4"/>
  </si>
  <si>
    <t>同意</t>
    <rPh sb="0" eb="2">
      <t>ドウイ</t>
    </rPh>
    <phoneticPr fontId="4"/>
  </si>
  <si>
    <t>・無
・有　（ 口頭 ・ サイン ・その他 ）</t>
    <rPh sb="1" eb="2">
      <t>ナ</t>
    </rPh>
    <rPh sb="4" eb="5">
      <t>ア</t>
    </rPh>
    <rPh sb="8" eb="10">
      <t>コウトウ</t>
    </rPh>
    <rPh sb="20" eb="21">
      <t>タ</t>
    </rPh>
    <phoneticPr fontId="4"/>
  </si>
  <si>
    <t>計画の交付</t>
    <rPh sb="0" eb="2">
      <t>ケイカク</t>
    </rPh>
    <rPh sb="3" eb="5">
      <t>コウフ</t>
    </rPh>
    <phoneticPr fontId="4"/>
  </si>
  <si>
    <t>　　　無　　・　　有　</t>
    <rPh sb="3" eb="4">
      <t>ナ</t>
    </rPh>
    <rPh sb="9" eb="10">
      <t>ア</t>
    </rPh>
    <phoneticPr fontId="4"/>
  </si>
  <si>
    <t>個別支援計画見直しの状況
（R6年度の全ての在籍者に対し）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4"/>
  </si>
  <si>
    <t>なし　 人</t>
    <rPh sb="4" eb="5">
      <t>ニン</t>
    </rPh>
    <phoneticPr fontId="4"/>
  </si>
  <si>
    <t>1回　　人</t>
    <rPh sb="1" eb="2">
      <t>カイ</t>
    </rPh>
    <rPh sb="4" eb="5">
      <t>ニン</t>
    </rPh>
    <phoneticPr fontId="4"/>
  </si>
  <si>
    <t>2回　　人</t>
    <rPh sb="1" eb="2">
      <t>カイ</t>
    </rPh>
    <rPh sb="4" eb="5">
      <t>ニン</t>
    </rPh>
    <phoneticPr fontId="4"/>
  </si>
  <si>
    <t>３回以上　　　　人</t>
    <rPh sb="1" eb="2">
      <t>カイ</t>
    </rPh>
    <rPh sb="2" eb="4">
      <t>イジョウ</t>
    </rPh>
    <rPh sb="8" eb="9">
      <t>ニン</t>
    </rPh>
    <phoneticPr fontId="4"/>
  </si>
  <si>
    <t>２　感染症・事故防止等</t>
    <rPh sb="2" eb="5">
      <t>カンセンショウ</t>
    </rPh>
    <rPh sb="6" eb="8">
      <t>ジコ</t>
    </rPh>
    <rPh sb="8" eb="10">
      <t>ボウシ</t>
    </rPh>
    <rPh sb="10" eb="11">
      <t>トウ</t>
    </rPh>
    <phoneticPr fontId="4"/>
  </si>
  <si>
    <t>（１）感染症対策の状況</t>
    <rPh sb="3" eb="6">
      <t>カンセンショウ</t>
    </rPh>
    <rPh sb="6" eb="8">
      <t>タイサク</t>
    </rPh>
    <rPh sb="9" eb="11">
      <t>ジョウキョウ</t>
    </rPh>
    <phoneticPr fontId="4"/>
  </si>
  <si>
    <t>感染対策委員会 　　　の設置</t>
    <rPh sb="0" eb="2">
      <t>カンセン</t>
    </rPh>
    <rPh sb="2" eb="4">
      <t>タイサク</t>
    </rPh>
    <rPh sb="4" eb="7">
      <t>イインカイ</t>
    </rPh>
    <rPh sb="12" eb="14">
      <t>セッチ</t>
    </rPh>
    <phoneticPr fontId="4"/>
  </si>
  <si>
    <t>有</t>
    <rPh sb="0" eb="1">
      <t>ア</t>
    </rPh>
    <phoneticPr fontId="4"/>
  </si>
  <si>
    <t>構成委員</t>
    <rPh sb="0" eb="2">
      <t>コウセイ</t>
    </rPh>
    <rPh sb="2" eb="4">
      <t>イイン</t>
    </rPh>
    <phoneticPr fontId="4"/>
  </si>
  <si>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4"/>
  </si>
  <si>
    <t>無</t>
    <rPh sb="0" eb="1">
      <t>ナ</t>
    </rPh>
    <phoneticPr fontId="4"/>
  </si>
  <si>
    <t>(該当者に○)</t>
    <rPh sb="1" eb="4">
      <t>ガイトウシャ</t>
    </rPh>
    <phoneticPr fontId="4"/>
  </si>
  <si>
    <t>その他（　　　　　　　　　　　　　　　　　　　　　　　　　　　　　　　　　　）</t>
    <rPh sb="2" eb="3">
      <t>タ</t>
    </rPh>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</si>
  <si>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</si>
  <si>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</si>
  <si>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年</t>
    <rPh sb="0" eb="1">
      <t>ネン</t>
    </rPh>
    <phoneticPr fontId="4"/>
  </si>
  <si>
    <t>　　　</t>
    <phoneticPr fontId="4"/>
  </si>
  <si>
    <t>回</t>
    <rPh sb="0" eb="1">
      <t>カイ</t>
    </rPh>
    <phoneticPr fontId="4"/>
  </si>
  <si>
    <t>（</t>
    <phoneticPr fontId="4"/>
  </si>
  <si>
    <t>月</t>
    <rPh sb="0" eb="1">
      <t>ツキ</t>
    </rPh>
    <phoneticPr fontId="4"/>
  </si>
  <si>
    <t>）</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</si>
  <si>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</si>
  <si>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</si>
  <si>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</si>
  <si>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4"/>
  </si>
  <si>
    <t>(右記の該当部分に○)</t>
    <rPh sb="1" eb="3">
      <t>ウキ</t>
    </rPh>
    <rPh sb="4" eb="6">
      <t>ガイトウ</t>
    </rPh>
    <rPh sb="6" eb="8">
      <t>ブブン</t>
    </rPh>
    <phoneticPr fontId="4"/>
  </si>
  <si>
    <t>その他（　　　　　　　　　　　　　　　　　　　　　　　　　　    　）</t>
    <rPh sb="2" eb="3">
      <t>タ</t>
    </rPh>
    <phoneticPr fontId="4"/>
  </si>
  <si>
    <t>衛生管理自己点検表</t>
    <rPh sb="0" eb="2">
      <t>エイセイ</t>
    </rPh>
    <rPh sb="2" eb="4">
      <t>カンリ</t>
    </rPh>
    <rPh sb="4" eb="6">
      <t>ジコ</t>
    </rPh>
    <rPh sb="6" eb="9">
      <t>テンケンヒョウ</t>
    </rPh>
    <phoneticPr fontId="4"/>
  </si>
  <si>
    <t>有　・　無</t>
    <rPh sb="0" eb="5">
      <t>ウム</t>
    </rPh>
    <phoneticPr fontId="4"/>
  </si>
  <si>
    <t>感染防止標準マニュアル</t>
    <rPh sb="0" eb="2">
      <t>カンセン</t>
    </rPh>
    <rPh sb="2" eb="4">
      <t>ボウシ</t>
    </rPh>
    <rPh sb="4" eb="6">
      <t>ヒョウジュン</t>
    </rPh>
    <phoneticPr fontId="4"/>
  </si>
  <si>
    <t>新型コロナウイルス対策マニュアル</t>
    <rPh sb="0" eb="2">
      <t>シンガタ</t>
    </rPh>
    <rPh sb="9" eb="11">
      <t>タイサク</t>
    </rPh>
    <phoneticPr fontId="4"/>
  </si>
  <si>
    <t>新型インフルエンザ対策マニュアル</t>
    <rPh sb="0" eb="9">
      <t>イ</t>
    </rPh>
    <rPh sb="9" eb="11">
      <t>タイサク</t>
    </rPh>
    <phoneticPr fontId="4"/>
  </si>
  <si>
    <t>個別感染対策マニュアル</t>
    <rPh sb="0" eb="2">
      <t>コベツ</t>
    </rPh>
    <rPh sb="2" eb="4">
      <t>カンセン</t>
    </rPh>
    <rPh sb="4" eb="6">
      <t>タイサク</t>
    </rPh>
    <phoneticPr fontId="4"/>
  </si>
  <si>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4"/>
  </si>
  <si>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4"/>
  </si>
  <si>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4"/>
  </si>
  <si>
    <t xml:space="preserve"> ボツリヌス菌　流行性角結膜炎　その他（　　　　　　　　　　　　　　　　　　　　　　　　　　　　　　　　）</t>
    <rPh sb="6" eb="7">
      <t>キン</t>
    </rPh>
    <rPh sb="8" eb="10">
      <t>リュウコウセイ</t>
    </rPh>
    <rPh sb="10" eb="11">
      <t>セイ</t>
    </rPh>
    <rPh sb="11" eb="12">
      <t>カド</t>
    </rPh>
    <rPh sb="12" eb="15">
      <t>ケツマクエン</t>
    </rPh>
    <rPh sb="18" eb="19">
      <t>タ</t>
    </rPh>
    <phoneticPr fontId="4"/>
  </si>
  <si>
    <t>衛生用品（マスク、エタノール等）の備蓄状況</t>
    <phoneticPr fontId="4"/>
  </si>
  <si>
    <t>備蓄に努めている　・　備蓄していない</t>
    <phoneticPr fontId="4"/>
  </si>
  <si>
    <t>３密対策の実施</t>
    <phoneticPr fontId="4"/>
  </si>
  <si>
    <t>有　・　無</t>
    <phoneticPr fontId="4"/>
  </si>
  <si>
    <t>食料、飲料水、生活必需品、燃料等の備蓄状況</t>
    <rPh sb="19" eb="21">
      <t>ジョウキョウ</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</si>
  <si>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</si>
  <si>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有　・　無</t>
    <rPh sb="0" eb="1">
      <t>ユウ</t>
    </rPh>
    <rPh sb="4" eb="5">
      <t>ム</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</si>
  <si>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</si>
  <si>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</si>
  <si>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有　・　無</t>
    <rPh sb="0" eb="1">
      <t>ア</t>
    </rPh>
    <rPh sb="4" eb="5">
      <t>ナ</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</si>
  <si>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</si>
  <si>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</si>
  <si>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</si>
  <si>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</si>
  <si>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</si>
  <si>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</si>
  <si>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</si>
  <si>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</si>
  <si>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（２）事故発生時の対応</t>
    <rPh sb="3" eb="5">
      <t>ジコ</t>
    </rPh>
    <rPh sb="5" eb="8">
      <t>ハッセイジ</t>
    </rPh>
    <rPh sb="9" eb="11">
      <t>タイオウ</t>
    </rPh>
    <phoneticPr fontId="4"/>
  </si>
  <si>
    <t>事故報告記録</t>
    <rPh sb="0" eb="2">
      <t>ジコ</t>
    </rPh>
    <rPh sb="2" eb="4">
      <t>ホウコク</t>
    </rPh>
    <rPh sb="4" eb="6">
      <t>キロク</t>
    </rPh>
    <phoneticPr fontId="4"/>
  </si>
  <si>
    <t>有・無</t>
    <rPh sb="0" eb="1">
      <t>ア</t>
    </rPh>
    <rPh sb="2" eb="3">
      <t>ナ</t>
    </rPh>
    <phoneticPr fontId="4"/>
  </si>
  <si>
    <t>事故発生件数</t>
    <rPh sb="0" eb="2">
      <t>ジコ</t>
    </rPh>
    <rPh sb="2" eb="4">
      <t>ハッセイ</t>
    </rPh>
    <rPh sb="4" eb="6">
      <t>ケンスウ</t>
    </rPh>
    <phoneticPr fontId="4"/>
  </si>
  <si>
    <t>ヒヤリハット記録</t>
    <rPh sb="6" eb="8">
      <t>キロク</t>
    </rPh>
    <phoneticPr fontId="4"/>
  </si>
  <si>
    <t>ヒヤリハット件数</t>
    <rPh sb="6" eb="8">
      <t>ケンスウ</t>
    </rPh>
    <phoneticPr fontId="4"/>
  </si>
  <si>
    <t>発生した事故のうち</t>
    <rPh sb="0" eb="2">
      <t>ハッセイ</t>
    </rPh>
    <rPh sb="4" eb="6">
      <t>ジコ</t>
    </rPh>
    <phoneticPr fontId="4"/>
  </si>
  <si>
    <t>骨折</t>
    <rPh sb="0" eb="2">
      <t>コッセツ</t>
    </rPh>
    <phoneticPr fontId="4"/>
  </si>
  <si>
    <t>脱臼</t>
    <rPh sb="0" eb="2">
      <t>ダッキュウ</t>
    </rPh>
    <phoneticPr fontId="4"/>
  </si>
  <si>
    <t>誤えん</t>
    <rPh sb="0" eb="1">
      <t>ゴ</t>
    </rPh>
    <phoneticPr fontId="4"/>
  </si>
  <si>
    <t>やけど</t>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</si>
  <si>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</si>
  <si>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事故発生防止のための指針の策定</t>
    <rPh sb="0" eb="2">
      <t>ジコ</t>
    </rPh>
    <rPh sb="2" eb="4">
      <t>ハッセイ</t>
    </rPh>
    <rPh sb="4" eb="6">
      <t>ボウシ</t>
    </rPh>
    <rPh sb="10" eb="12">
      <t>シシン</t>
    </rPh>
    <rPh sb="13" eb="15">
      <t>サクテイ</t>
    </rPh>
    <phoneticPr fontId="4"/>
  </si>
  <si>
    <t>　無　・　有　→</t>
    <rPh sb="1" eb="2">
      <t>ナ</t>
    </rPh>
    <rPh sb="5" eb="6">
      <t>ア</t>
    </rPh>
    <phoneticPr fontId="4"/>
  </si>
  <si>
    <t>□防止対策　□発生時の対応　□報告の方法　</t>
    <rPh sb="1" eb="3">
      <t>ボウシ</t>
    </rPh>
    <rPh sb="3" eb="5">
      <t>タイサク</t>
    </rPh>
    <rPh sb="7" eb="10">
      <t>ハッセイジ</t>
    </rPh>
    <rPh sb="11" eb="13">
      <t>タイオウ</t>
    </rPh>
    <rPh sb="15" eb="17">
      <t>ホウコク</t>
    </rPh>
    <rPh sb="18" eb="20">
      <t>ホウホウ</t>
    </rPh>
    <phoneticPr fontId="4"/>
  </si>
  <si>
    <t>事故発生時の報告体制(連絡網)</t>
    <rPh sb="0" eb="2">
      <t>ジコ</t>
    </rPh>
    <rPh sb="2" eb="5">
      <t>ハッセイジ</t>
    </rPh>
    <rPh sb="6" eb="8">
      <t>ホウコク</t>
    </rPh>
    <rPh sb="8" eb="10">
      <t>タイセイ</t>
    </rPh>
    <rPh sb="11" eb="14">
      <t>レンラクモウ</t>
    </rPh>
    <phoneticPr fontId="4"/>
  </si>
  <si>
    <t>施設内部 ・ 家族  ・ 市(町) ・ 県</t>
    <rPh sb="0" eb="2">
      <t>シセツ</t>
    </rPh>
    <rPh sb="2" eb="4">
      <t>ナイブ</t>
    </rPh>
    <rPh sb="7" eb="9">
      <t>カゾク</t>
    </rPh>
    <rPh sb="13" eb="14">
      <t>シ</t>
    </rPh>
    <rPh sb="15" eb="16">
      <t>マチ</t>
    </rPh>
    <rPh sb="20" eb="21">
      <t>ケン</t>
    </rPh>
    <phoneticPr fontId="4"/>
  </si>
  <si>
    <t>事故発生防止検討     委員会の設置</t>
    <rPh sb="0" eb="2">
      <t>ジコ</t>
    </rPh>
    <rPh sb="2" eb="4">
      <t>ハッセイ</t>
    </rPh>
    <rPh sb="4" eb="6">
      <t>ボウシ</t>
    </rPh>
    <rPh sb="6" eb="8">
      <t>ケントウ</t>
    </rPh>
    <rPh sb="13" eb="16">
      <t>イインカイ</t>
    </rPh>
    <rPh sb="17" eb="19">
      <t>セッチ</t>
    </rPh>
    <phoneticPr fontId="4"/>
  </si>
  <si>
    <t>管理者　事務長　医師　看護職員　直接処遇職員</t>
    <rPh sb="0" eb="3">
      <t>カンリシャ</t>
    </rPh>
    <rPh sb="4" eb="7">
      <t>ジムチョウ</t>
    </rPh>
    <rPh sb="8" eb="10">
      <t>イシ</t>
    </rPh>
    <rPh sb="11" eb="13">
      <t>カンゴ</t>
    </rPh>
    <rPh sb="13" eb="15">
      <t>ショクイン</t>
    </rPh>
    <rPh sb="16" eb="22">
      <t>チョクセツショグウショクイン</t>
    </rPh>
    <phoneticPr fontId="4"/>
  </si>
  <si>
    <t>その他（　　　　　　　　　　　　　　　　　　　　　　　　　　　　　　　　　　　　　）</t>
    <rPh sb="2" eb="3">
      <t>タ</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</si>
  <si>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</si>
  <si>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</si>
  <si>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</si>
  <si>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</si>
  <si>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</si>
  <si>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R6年度実績（年　　　　回）</t>
    <rPh sb="4" eb="6">
      <t>ジッセキ</t>
    </rPh>
    <rPh sb="7" eb="8">
      <t>ネン</t>
    </rPh>
    <rPh sb="12" eb="13">
      <t>カイ</t>
    </rPh>
    <phoneticPr fontId="4"/>
  </si>
  <si>
    <t>損害賠償保険の加入　　　　　　　　　　</t>
    <rPh sb="0" eb="2">
      <t>ソンガイ</t>
    </rPh>
    <rPh sb="2" eb="4">
      <t>バイショウ</t>
    </rPh>
    <rPh sb="4" eb="6">
      <t>ホケン</t>
    </rPh>
    <rPh sb="7" eb="9">
      <t>カニュウ</t>
    </rPh>
    <phoneticPr fontId="4"/>
  </si>
  <si>
    <t>注　事故については、軽傷の場合も記入すること。</t>
    <rPh sb="13" eb="15">
      <t>バアイ</t>
    </rPh>
    <phoneticPr fontId="4"/>
  </si>
  <si>
    <t>（３）苦情処理の体制</t>
    <rPh sb="3" eb="5">
      <t>クジョウ</t>
    </rPh>
    <rPh sb="5" eb="7">
      <t>ショリ</t>
    </rPh>
    <rPh sb="8" eb="10">
      <t>タイセイ</t>
    </rPh>
    <phoneticPr fontId="4"/>
  </si>
  <si>
    <t>苦情受付件数</t>
    <rPh sb="0" eb="2">
      <t>クジョウ</t>
    </rPh>
    <rPh sb="2" eb="4">
      <t>ウケツケ</t>
    </rPh>
    <rPh sb="4" eb="6">
      <t>ケンスウ</t>
    </rPh>
    <phoneticPr fontId="4"/>
  </si>
  <si>
    <t>R6年度</t>
    <phoneticPr fontId="4"/>
  </si>
  <si>
    <t>窓口担当者の職氏名　　　（電話番号）</t>
    <rPh sb="0" eb="2">
      <t>マドグチ</t>
    </rPh>
    <rPh sb="2" eb="5">
      <t>タントウシャ</t>
    </rPh>
    <rPh sb="6" eb="7">
      <t>ショク</t>
    </rPh>
    <rPh sb="7" eb="9">
      <t>シメイ</t>
    </rPh>
    <rPh sb="13" eb="15">
      <t>デンワ</t>
    </rPh>
    <rPh sb="15" eb="17">
      <t>バンゴウ</t>
    </rPh>
    <phoneticPr fontId="4"/>
  </si>
  <si>
    <t>電話　　　（　　　）</t>
    <rPh sb="0" eb="2">
      <t>デンワ</t>
    </rPh>
    <phoneticPr fontId="4"/>
  </si>
  <si>
    <t>相談窓口の周知方法</t>
    <rPh sb="0" eb="2">
      <t>ソウダン</t>
    </rPh>
    <rPh sb="2" eb="4">
      <t>マドグチ</t>
    </rPh>
    <rPh sb="5" eb="7">
      <t>シュウチ</t>
    </rPh>
    <rPh sb="7" eb="9">
      <t>ホウホウ</t>
    </rPh>
    <phoneticPr fontId="4"/>
  </si>
  <si>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</si>
  <si>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</si>
  <si>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</si>
  <si>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　無　・　有　　(　　年　　月　　日設置)</t>
    <rPh sb="1" eb="2">
      <t>ム</t>
    </rPh>
    <rPh sb="5" eb="6">
      <t>ア</t>
    </rPh>
    <rPh sb="11" eb="12">
      <t>トシ</t>
    </rPh>
    <rPh sb="14" eb="15">
      <t>ツキ</t>
    </rPh>
    <rPh sb="17" eb="18">
      <t>ヒ</t>
    </rPh>
    <rPh sb="18" eb="20">
      <t>セッチ</t>
    </rPh>
    <phoneticPr fontId="4"/>
  </si>
  <si>
    <r>
      <t>処理件</t>
    </r>
    <r>
      <rPr>
        <sz val="10"/>
        <rFont val="ＭＳ Ｐゴシック"/>
        <family val="3"/>
        <charset val="128"/>
      </rPr>
      <t>数(R6年度）</t>
    </r>
    <rPh sb="0" eb="2">
      <t>ショリ</t>
    </rPh>
    <rPh sb="2" eb="4">
      <t>ケンスウ</t>
    </rPh>
    <phoneticPr fontId="4"/>
  </si>
  <si>
    <t>（４）虐待防止の状況</t>
    <phoneticPr fontId="4"/>
  </si>
  <si>
    <t>従業者への研修実施</t>
    <phoneticPr fontId="4"/>
  </si>
  <si>
    <t>有 　　　　・ 　　　　無</t>
    <phoneticPr fontId="4"/>
  </si>
  <si>
    <t>有の場合、回数（時期）</t>
    <rPh sb="0" eb="1">
      <t>アリ</t>
    </rPh>
    <rPh sb="2" eb="4">
      <t>バアイ</t>
    </rPh>
    <rPh sb="5" eb="7">
      <t>カイスウ</t>
    </rPh>
    <rPh sb="8" eb="10">
      <t>ジキ</t>
    </rPh>
    <phoneticPr fontId="4"/>
  </si>
  <si>
    <t>年　 回（　　 月）</t>
    <phoneticPr fontId="4"/>
  </si>
  <si>
    <t>虐待防止委員会の設置</t>
    <phoneticPr fontId="4"/>
  </si>
  <si>
    <t>虐待の防止等責任者の設置</t>
    <phoneticPr fontId="4"/>
  </si>
  <si>
    <t>各従業者による「セルフチェック」の実施：</t>
    <phoneticPr fontId="4"/>
  </si>
  <si>
    <t>□有（実施頻度：年　　回）　　□無</t>
    <phoneticPr fontId="4"/>
  </si>
  <si>
    <t>（５）非常災害対策等</t>
    <rPh sb="3" eb="5">
      <t>ヒジョウ</t>
    </rPh>
    <rPh sb="5" eb="7">
      <t>サイガイ</t>
    </rPh>
    <rPh sb="7" eb="9">
      <t>タイサク</t>
    </rPh>
    <rPh sb="9" eb="10">
      <t>トウ</t>
    </rPh>
    <phoneticPr fontId="4"/>
  </si>
  <si>
    <t>消防計画の届出</t>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</si>
  <si>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</si>
  <si>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</si>
  <si>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</si>
  <si>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通報訓練</t>
    <rPh sb="0" eb="2">
      <t>ツウホウ</t>
    </rPh>
    <rPh sb="2" eb="4">
      <t>クンレン</t>
    </rPh>
    <phoneticPr fontId="4"/>
  </si>
  <si>
    <t>防火管理者職氏名</t>
    <rPh sb="5" eb="6">
      <t>ショク</t>
    </rPh>
    <rPh sb="6" eb="8">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</si>
  <si>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</si>
  <si>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</si>
  <si>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耐震化診断の受検状況</t>
    <rPh sb="0" eb="3">
      <t>タイシンカ</t>
    </rPh>
    <rPh sb="3" eb="5">
      <t>シンダン</t>
    </rPh>
    <rPh sb="6" eb="8">
      <t>ジュケン</t>
    </rPh>
    <rPh sb="8" eb="10">
      <t>ジョウキョウ</t>
    </rPh>
    <phoneticPr fontId="4"/>
  </si>
  <si>
    <t>済・未</t>
    <rPh sb="0" eb="1">
      <t>ス</t>
    </rPh>
    <rPh sb="2" eb="3">
      <t>ミ</t>
    </rPh>
    <phoneticPr fontId="4"/>
  </si>
  <si>
    <t>※新耐震基準の適合状況</t>
    <rPh sb="1" eb="2">
      <t>シン</t>
    </rPh>
    <rPh sb="2" eb="4">
      <t>タイシン</t>
    </rPh>
    <rPh sb="4" eb="6">
      <t>キジュン</t>
    </rPh>
    <rPh sb="7" eb="9">
      <t>テキゴウ</t>
    </rPh>
    <rPh sb="9" eb="11">
      <t>ジョウキョウ</t>
    </rPh>
    <phoneticPr fontId="4"/>
  </si>
  <si>
    <t>適・不適</t>
    <rPh sb="0" eb="1">
      <t>テキ</t>
    </rPh>
    <rPh sb="2" eb="4">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</si>
  <si>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</si>
  <si>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</si>
  <si>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</si>
  <si>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</si>
  <si>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訓練への地域住民の参加（地域連携）</t>
    <rPh sb="12" eb="14">
      <t>チイキ</t>
    </rPh>
    <rPh sb="14" eb="16">
      <t>レンケイ</t>
    </rPh>
    <phoneticPr fontId="4"/>
  </si>
  <si>
    <t>有・無</t>
    <phoneticPr fontId="4"/>
  </si>
  <si>
    <t>【浸水想定区域に所在する施設】
水防法に基づいた避難確保計画を策定し、市町へ提出しているか。</t>
    <phoneticPr fontId="4"/>
  </si>
  <si>
    <t>【土砂災害警戒区域に所在する施設】
土砂災害防止法に基づいた避難確保計画を策定し、市町へ提出しているか。</t>
    <phoneticPr fontId="4"/>
  </si>
  <si>
    <t>【津波浸水想定内に所在する施設】
津波防災地域づくり法に基づいた避難確保計画を策定し、市町へ提出しているか。</t>
    <phoneticPr fontId="4"/>
  </si>
  <si>
    <t>災害時情報共有システムの操作動画等を確認し、操作方法を把握しているか。</t>
    <rPh sb="0" eb="2">
      <t>サイガイ</t>
    </rPh>
    <rPh sb="2" eb="3">
      <t>ジ</t>
    </rPh>
    <rPh sb="3" eb="5">
      <t>ジョウホウ</t>
    </rPh>
    <rPh sb="5" eb="7">
      <t>キョウユウ</t>
    </rPh>
    <rPh sb="12" eb="14">
      <t>ソウサ</t>
    </rPh>
    <rPh sb="14" eb="16">
      <t>ドウガ</t>
    </rPh>
    <rPh sb="16" eb="17">
      <t>ナド</t>
    </rPh>
    <rPh sb="18" eb="20">
      <t>カクニン</t>
    </rPh>
    <rPh sb="22" eb="24">
      <t>ソウサ</t>
    </rPh>
    <rPh sb="24" eb="26">
      <t>ホウホウ</t>
    </rPh>
    <rPh sb="27" eb="29">
      <t>ハアク</t>
    </rPh>
    <phoneticPr fontId="4"/>
  </si>
  <si>
    <t>災害時情報共有システムから連絡を受信する事業所メールアドレスを把握しているか。</t>
    <rPh sb="0" eb="2">
      <t>サイガイ</t>
    </rPh>
    <rPh sb="2" eb="3">
      <t>ジ</t>
    </rPh>
    <rPh sb="3" eb="5">
      <t>ジョウホウ</t>
    </rPh>
    <rPh sb="5" eb="7">
      <t>キョウユウ</t>
    </rPh>
    <rPh sb="13" eb="15">
      <t>レンラク</t>
    </rPh>
    <rPh sb="16" eb="18">
      <t>ジュシン</t>
    </rPh>
    <rPh sb="20" eb="23">
      <t>ジギョウショ</t>
    </rPh>
    <rPh sb="31" eb="33">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</si>
  <si>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</si>
  <si>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食料、飲料水、生活必需品、燃料等の備蓄状況</t>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</si>
  <si>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</si>
  <si>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</si>
  <si>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</si>
  <si>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（６）非常災害時の体制整備、防犯に係る安全対策</t>
    <phoneticPr fontId="4"/>
  </si>
  <si>
    <t>「避難準備情報」等の入手方法（※）</t>
    <rPh sb="1" eb="3">
      <t>ヒナン</t>
    </rPh>
    <rPh sb="3" eb="5">
      <t>ジュンビ</t>
    </rPh>
    <rPh sb="5" eb="7">
      <t>ジョウホウ</t>
    </rPh>
    <rPh sb="8" eb="9">
      <t>トウ</t>
    </rPh>
    <rPh sb="10" eb="12">
      <t>ニュウシュ</t>
    </rPh>
    <rPh sb="12" eb="14">
      <t>ホウホウ</t>
    </rPh>
    <phoneticPr fontId="4"/>
  </si>
  <si>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4"/>
  </si>
  <si>
    <t>水害・土砂災害への対応</t>
    <rPh sb="0" eb="2">
      <t>スイガイ</t>
    </rPh>
    <rPh sb="3" eb="5">
      <t>ドシャ</t>
    </rPh>
    <rPh sb="5" eb="7">
      <t>サイガイ</t>
    </rPh>
    <rPh sb="9" eb="11">
      <t>タイオウ</t>
    </rPh>
    <phoneticPr fontId="4"/>
  </si>
  <si>
    <t>有 ・ 無</t>
    <rPh sb="0" eb="1">
      <t>ア</t>
    </rPh>
    <rPh sb="4" eb="5">
      <t>ナ</t>
    </rPh>
    <phoneticPr fontId="4"/>
  </si>
  <si>
    <t>事業所の立地条件（地形等）</t>
    <rPh sb="0" eb="3">
      <t>ジギョウショ</t>
    </rPh>
    <rPh sb="4" eb="6">
      <t>リッチ</t>
    </rPh>
    <rPh sb="6" eb="8">
      <t>ジョウケン</t>
    </rPh>
    <rPh sb="9" eb="11">
      <t>チケイ</t>
    </rPh>
    <rPh sb="11" eb="12">
      <t>トウ</t>
    </rPh>
    <phoneticPr fontId="4"/>
  </si>
  <si>
    <t>災害に関する情報の入手方法</t>
    <rPh sb="0" eb="2">
      <t>サイガイ</t>
    </rPh>
    <rPh sb="3" eb="4">
      <t>カン</t>
    </rPh>
    <rPh sb="6" eb="8">
      <t>ジョウホウ</t>
    </rPh>
    <rPh sb="9" eb="11">
      <t>ニュウシュ</t>
    </rPh>
    <rPh sb="11" eb="13">
      <t>ホウホウ</t>
    </rPh>
    <phoneticPr fontId="4"/>
  </si>
  <si>
    <t>災害時の連絡先・通信手段</t>
    <rPh sb="0" eb="2">
      <t>サイガイ</t>
    </rPh>
    <rPh sb="2" eb="3">
      <t>ジ</t>
    </rPh>
    <rPh sb="4" eb="7">
      <t>レンラクサキ</t>
    </rPh>
    <rPh sb="8" eb="10">
      <t>ツウシン</t>
    </rPh>
    <rPh sb="10" eb="12">
      <t>シュダン</t>
    </rPh>
    <phoneticPr fontId="4"/>
  </si>
  <si>
    <t>避難開始時期・判断基準</t>
  </si>
  <si>
    <t>避難場所</t>
    <rPh sb="0" eb="2">
      <t>ヒナン</t>
    </rPh>
    <rPh sb="2" eb="4">
      <t>バショ</t>
    </rPh>
    <phoneticPr fontId="4"/>
  </si>
  <si>
    <t>避難経路</t>
    <rPh sb="0" eb="2">
      <t>ヒナン</t>
    </rPh>
    <rPh sb="2" eb="4">
      <t>ケイロ</t>
    </rPh>
    <phoneticPr fontId="4"/>
  </si>
  <si>
    <t>避難方法</t>
    <rPh sb="0" eb="2">
      <t>ヒナン</t>
    </rPh>
    <rPh sb="2" eb="4">
      <t>ホウホウ</t>
    </rPh>
    <phoneticPr fontId="4"/>
  </si>
  <si>
    <t>災害時の人員体制・指揮系統</t>
    <rPh sb="0" eb="2">
      <t>サイガイ</t>
    </rPh>
    <rPh sb="2" eb="3">
      <t>ジ</t>
    </rPh>
    <rPh sb="4" eb="6">
      <t>ジンイン</t>
    </rPh>
    <rPh sb="6" eb="8">
      <t>タイセイ</t>
    </rPh>
    <rPh sb="9" eb="11">
      <t>シキ</t>
    </rPh>
    <rPh sb="11" eb="13">
      <t>ケイトウ</t>
    </rPh>
    <phoneticPr fontId="4"/>
  </si>
  <si>
    <t>関係機関との連絡体制</t>
    <rPh sb="0" eb="2">
      <t>カンケイ</t>
    </rPh>
    <rPh sb="2" eb="4">
      <t>キカン</t>
    </rPh>
    <rPh sb="6" eb="8">
      <t>レンラク</t>
    </rPh>
    <rPh sb="8" eb="10">
      <t>タイセイ</t>
    </rPh>
    <phoneticPr fontId="4"/>
  </si>
  <si>
    <t>令和　　　年　　　月　　　日</t>
    <rPh sb="0" eb="2">
      <t>レイワ</t>
    </rPh>
    <rPh sb="5" eb="6">
      <t>ネン</t>
    </rPh>
    <rPh sb="9" eb="10">
      <t>ツキ</t>
    </rPh>
    <rPh sb="13" eb="14">
      <t>ヒ</t>
    </rPh>
    <phoneticPr fontId="4"/>
  </si>
  <si>
    <t>不審者情報がある場合の対応</t>
    <rPh sb="0" eb="3">
      <t>フシンシャ</t>
    </rPh>
    <rPh sb="3" eb="5">
      <t>ジョウホウ</t>
    </rPh>
    <rPh sb="8" eb="10">
      <t>バアイ</t>
    </rPh>
    <rPh sb="11" eb="13">
      <t>タイオウ</t>
    </rPh>
    <phoneticPr fontId="4"/>
  </si>
  <si>
    <t>情報収集・連絡体制の構築</t>
    <rPh sb="0" eb="2">
      <t>ジョウホウ</t>
    </rPh>
    <rPh sb="2" eb="4">
      <t>シュウシュウ</t>
    </rPh>
    <rPh sb="5" eb="7">
      <t>レンラク</t>
    </rPh>
    <rPh sb="7" eb="9">
      <t>タイセイ</t>
    </rPh>
    <rPh sb="10" eb="12">
      <t>コウチク</t>
    </rPh>
    <phoneticPr fontId="4"/>
  </si>
  <si>
    <t>危害を想定した警戒体制の構築</t>
    <rPh sb="0" eb="2">
      <t>キガイ</t>
    </rPh>
    <rPh sb="3" eb="5">
      <t>ソウテイ</t>
    </rPh>
    <rPh sb="7" eb="9">
      <t>ケイカイ</t>
    </rPh>
    <rPh sb="9" eb="11">
      <t>タイセイ</t>
    </rPh>
    <rPh sb="12" eb="14">
      <t>コウチク</t>
    </rPh>
    <phoneticPr fontId="4"/>
  </si>
  <si>
    <t>不審者が立ち入った場合の対応</t>
    <rPh sb="0" eb="3">
      <t>フシンシャ</t>
    </rPh>
    <rPh sb="4" eb="5">
      <t>タ</t>
    </rPh>
    <rPh sb="6" eb="7">
      <t>イ</t>
    </rPh>
    <rPh sb="9" eb="11">
      <t>バアイ</t>
    </rPh>
    <rPh sb="12" eb="14">
      <t>タイオウ</t>
    </rPh>
    <phoneticPr fontId="4"/>
  </si>
  <si>
    <t>連絡・通報、職員の協力体制</t>
    <rPh sb="0" eb="2">
      <t>レンラク</t>
    </rPh>
    <rPh sb="3" eb="5">
      <t>ツウホウ</t>
    </rPh>
    <rPh sb="6" eb="8">
      <t>ショクイン</t>
    </rPh>
    <rPh sb="9" eb="11">
      <t>キョウリョク</t>
    </rPh>
    <rPh sb="11" eb="13">
      <t>タイセイ</t>
    </rPh>
    <phoneticPr fontId="4"/>
  </si>
  <si>
    <t>入所者等の避難誘導ルール</t>
    <rPh sb="0" eb="3">
      <t>ニュウショシャ</t>
    </rPh>
    <rPh sb="3" eb="4">
      <t>トウ</t>
    </rPh>
    <rPh sb="5" eb="7">
      <t>ヒナン</t>
    </rPh>
    <rPh sb="7" eb="9">
      <t>ユウドウ</t>
    </rPh>
    <phoneticPr fontId="4"/>
  </si>
  <si>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4"/>
  </si>
  <si>
    <t>（７）業務継続計画（ＢＣＰ）の策定等</t>
    <rPh sb="3" eb="5">
      <t>ギョウム</t>
    </rPh>
    <rPh sb="5" eb="7">
      <t>ケイゾク</t>
    </rPh>
    <rPh sb="7" eb="9">
      <t>ケイカク</t>
    </rPh>
    <rPh sb="15" eb="17">
      <t>サクテイ</t>
    </rPh>
    <rPh sb="17" eb="18">
      <t>トウ</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</si>
  <si>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</si>
  <si>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</si>
  <si>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</si>
  <si>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</si>
  <si>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</si>
  <si>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</si>
  <si>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</si>
  <si>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</si>
  <si>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入所者及び施設職員の最低でも３日間の生活に必要な食料及び飲料水、生活必需品並びに燃料等の備蓄</t>
    <phoneticPr fontId="4"/>
  </si>
  <si>
    <t>初動対応</t>
    <rPh sb="0" eb="2">
      <t>ショドウ</t>
    </rPh>
    <rPh sb="2" eb="4">
      <t>タイオウ</t>
    </rPh>
    <phoneticPr fontId="4"/>
  </si>
  <si>
    <t>感染拡大防止体制の確立（保健所との連携、濃厚接触者への対応、関係者との情報共有等）</t>
    <phoneticPr fontId="4"/>
  </si>
  <si>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</si>
  <si>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</si>
  <si>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</si>
  <si>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</si>
  <si>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</si>
  <si>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</si>
  <si>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</si>
  <si>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</si>
  <si>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（８）ハラスメント対策</t>
    <rPh sb="9" eb="11">
      <t>タイサク</t>
    </rPh>
    <phoneticPr fontId="4"/>
  </si>
  <si>
    <t>職員からの相談に応じるための体制が整備されているか</t>
    <phoneticPr fontId="4"/>
  </si>
  <si>
    <t>有・無</t>
    <rPh sb="0" eb="1">
      <t>タモツ</t>
    </rPh>
    <rPh sb="2" eb="3">
      <t>ム</t>
    </rPh>
    <phoneticPr fontId="4"/>
  </si>
  <si>
    <t>年　 回（　　 月）</t>
    <rPh sb="0" eb="1">
      <t>トシ</t>
    </rPh>
    <rPh sb="3" eb="4">
      <t>カイ</t>
    </rPh>
    <rPh sb="8" eb="9">
      <t>ツキ</t>
    </rPh>
    <phoneticPr fontId="4"/>
  </si>
  <si>
    <t>運営規程でハラスメント防止規程等が整備されているか</t>
    <rPh sb="0" eb="2">
      <t>ウンエイ</t>
    </rPh>
    <rPh sb="2" eb="4">
      <t>キテイ</t>
    </rPh>
    <rPh sb="11" eb="13">
      <t>ボウシ</t>
    </rPh>
    <rPh sb="13" eb="16">
      <t>キテイナド</t>
    </rPh>
    <rPh sb="17" eb="19">
      <t>セイビ</t>
    </rPh>
    <phoneticPr fontId="4"/>
  </si>
  <si>
    <t>（９）福祉サービスの質の評価</t>
    <rPh sb="3" eb="5">
      <t>フクシ</t>
    </rPh>
    <rPh sb="10" eb="11">
      <t>シツ</t>
    </rPh>
    <rPh sb="12" eb="14">
      <t>ヒョウカ</t>
    </rPh>
    <phoneticPr fontId="4"/>
  </si>
  <si>
    <t>福祉サービス第三者評価の受審等の福祉サービスの質の評価を行い、サービスの質の向上を図るための措置を講じているか。</t>
    <phoneticPr fontId="4"/>
  </si>
  <si>
    <t>受審年月：　年　月</t>
    <phoneticPr fontId="4"/>
  </si>
  <si>
    <t>（10）情報公表の状況</t>
    <rPh sb="4" eb="6">
      <t>ジョウホウ</t>
    </rPh>
    <rPh sb="6" eb="8">
      <t>コウヒョウ</t>
    </rPh>
    <rPh sb="9" eb="11">
      <t>ジョウキョウ</t>
    </rPh>
    <phoneticPr fontId="4"/>
  </si>
  <si>
    <t>障害福祉サービス等情報公表
システムによる情報公表の状況</t>
    <rPh sb="0" eb="2">
      <t>ショウガイ</t>
    </rPh>
    <rPh sb="2" eb="4">
      <t>フクシ</t>
    </rPh>
    <rPh sb="8" eb="9">
      <t>トウ</t>
    </rPh>
    <rPh sb="9" eb="11">
      <t>ジョウホウ</t>
    </rPh>
    <rPh sb="11" eb="13">
      <t>コウヒョウ</t>
    </rPh>
    <rPh sb="21" eb="23">
      <t>ジョウホウ</t>
    </rPh>
    <rPh sb="23" eb="25">
      <t>コウヒョウ</t>
    </rPh>
    <rPh sb="26" eb="28">
      <t>ジョウキョウ</t>
    </rPh>
    <phoneticPr fontId="4"/>
  </si>
  <si>
    <t>公表済</t>
    <rPh sb="0" eb="2">
      <t>コウヒョウ</t>
    </rPh>
    <rPh sb="2" eb="3">
      <t>ズミ</t>
    </rPh>
    <phoneticPr fontId="4"/>
  </si>
  <si>
    <t>手続中</t>
    <rPh sb="0" eb="2">
      <t>テツヅ</t>
    </rPh>
    <rPh sb="2" eb="3">
      <t>チュウ</t>
    </rPh>
    <phoneticPr fontId="4"/>
  </si>
  <si>
    <t>未公表</t>
    <rPh sb="0" eb="3">
      <t>ミコウヒョウ</t>
    </rPh>
    <phoneticPr fontId="4"/>
  </si>
  <si>
    <t>３　身体拘束</t>
    <rPh sb="2" eb="4">
      <t>シンタイ</t>
    </rPh>
    <rPh sb="4" eb="6">
      <t>コウソク</t>
    </rPh>
    <phoneticPr fontId="4"/>
  </si>
  <si>
    <t>（１）</t>
    <phoneticPr fontId="4"/>
  </si>
  <si>
    <t>身体拘束の状況</t>
    <rPh sb="0" eb="2">
      <t>シンタイ</t>
    </rPh>
    <rPh sb="2" eb="4">
      <t>コウソク</t>
    </rPh>
    <rPh sb="5" eb="7">
      <t>ジョウキョウ</t>
    </rPh>
    <phoneticPr fontId="4"/>
  </si>
  <si>
    <t>ア</t>
    <phoneticPr fontId="4"/>
  </si>
  <si>
    <t>現在身体拘束を行っていますか。</t>
    <rPh sb="0" eb="2">
      <t>ゲンザイ</t>
    </rPh>
    <rPh sb="2" eb="4">
      <t>シンタイ</t>
    </rPh>
    <rPh sb="4" eb="6">
      <t>コウソク</t>
    </rPh>
    <rPh sb="7" eb="8">
      <t>オコナ</t>
    </rPh>
    <phoneticPr fontId="4"/>
  </si>
  <si>
    <t>（　有　・　無　）</t>
    <rPh sb="2" eb="3">
      <t>ア</t>
    </rPh>
    <rPh sb="6" eb="7">
      <t>ナ</t>
    </rPh>
    <phoneticPr fontId="4"/>
  </si>
  <si>
    <t>イ</t>
    <phoneticPr fontId="4"/>
  </si>
  <si>
    <t>有る場合は、何件ですか。（　　　　　件）</t>
    <rPh sb="0" eb="1">
      <t>ア</t>
    </rPh>
    <rPh sb="2" eb="4">
      <t>バアイ</t>
    </rPh>
    <rPh sb="6" eb="8">
      <t>ナンケン</t>
    </rPh>
    <rPh sb="18" eb="19">
      <t>ケン</t>
    </rPh>
    <phoneticPr fontId="4"/>
  </si>
  <si>
    <t>ウ</t>
    <phoneticPr fontId="4"/>
  </si>
  <si>
    <t>身体拘束等適正化のための指針を整備していますか。</t>
    <rPh sb="0" eb="2">
      <t>シンタイ</t>
    </rPh>
    <rPh sb="2" eb="4">
      <t>コウソク</t>
    </rPh>
    <rPh sb="4" eb="5">
      <t>ナド</t>
    </rPh>
    <rPh sb="5" eb="8">
      <t>テキセイカ</t>
    </rPh>
    <rPh sb="12" eb="14">
      <t>シシン</t>
    </rPh>
    <rPh sb="15" eb="17">
      <t>セイビ</t>
    </rPh>
    <phoneticPr fontId="4"/>
  </si>
  <si>
    <t>エ</t>
    <phoneticPr fontId="4"/>
  </si>
  <si>
    <t>当該指針の中で、「緊急やむを得ない場合」を判断する要件、基準を定めていますか。</t>
    <rPh sb="0" eb="2">
      <t>トウガイ</t>
    </rPh>
    <rPh sb="2" eb="4">
      <t>シシン</t>
    </rPh>
    <rPh sb="5" eb="6">
      <t>ナカ</t>
    </rPh>
    <rPh sb="9" eb="11">
      <t>キンキュウ</t>
    </rPh>
    <rPh sb="14" eb="15">
      <t>エ</t>
    </rPh>
    <rPh sb="17" eb="19">
      <t>バアイ</t>
    </rPh>
    <rPh sb="21" eb="23">
      <t>ハンダン</t>
    </rPh>
    <rPh sb="25" eb="27">
      <t>ヨウケン</t>
    </rPh>
    <rPh sb="28" eb="30">
      <t>キジュン</t>
    </rPh>
    <rPh sb="31" eb="32">
      <t>サダ</t>
    </rPh>
    <phoneticPr fontId="4"/>
  </si>
  <si>
    <t>オ</t>
    <phoneticPr fontId="4"/>
  </si>
  <si>
    <t>「緊急やむを得ない場合」を判断する方法</t>
    <rPh sb="1" eb="3">
      <t>キンキュウ</t>
    </rPh>
    <rPh sb="6" eb="7">
      <t>エ</t>
    </rPh>
    <rPh sb="9" eb="11">
      <t>バアイ</t>
    </rPh>
    <rPh sb="13" eb="15">
      <t>ハンダン</t>
    </rPh>
    <rPh sb="17" eb="19">
      <t>ホウホウ</t>
    </rPh>
    <phoneticPr fontId="4"/>
  </si>
  <si>
    <t>・身体拘束適正化委員会で決定している。</t>
    <rPh sb="1" eb="3">
      <t>シンタイ</t>
    </rPh>
    <rPh sb="3" eb="5">
      <t>コウソク</t>
    </rPh>
    <rPh sb="5" eb="8">
      <t>テキセイカ</t>
    </rPh>
    <rPh sb="8" eb="11">
      <t>イインカイ</t>
    </rPh>
    <rPh sb="12" eb="14">
      <t>ケッテイ</t>
    </rPh>
    <phoneticPr fontId="4"/>
  </si>
  <si>
    <t>構成員</t>
    <rPh sb="0" eb="3">
      <t>コウセイイン</t>
    </rPh>
    <phoneticPr fontId="4"/>
  </si>
  <si>
    <t>・組織で判断していない。</t>
    <rPh sb="1" eb="3">
      <t>ソシキ</t>
    </rPh>
    <rPh sb="4" eb="6">
      <t>ハンダン</t>
    </rPh>
    <phoneticPr fontId="4"/>
  </si>
  <si>
    <t>　※　誰がどのように決定しているのかを記入</t>
    <rPh sb="3" eb="4">
      <t>ダレ</t>
    </rPh>
    <rPh sb="10" eb="12">
      <t>ケッテイ</t>
    </rPh>
    <rPh sb="19" eb="21">
      <t>キニュウ</t>
    </rPh>
    <phoneticPr fontId="4"/>
  </si>
  <si>
    <t>（２）</t>
    <phoneticPr fontId="4"/>
  </si>
  <si>
    <t>身体拘束適正化の取り組み状況</t>
    <rPh sb="0" eb="2">
      <t>シンタイ</t>
    </rPh>
    <rPh sb="2" eb="4">
      <t>コウソク</t>
    </rPh>
    <rPh sb="4" eb="7">
      <t>テキセイカ</t>
    </rPh>
    <rPh sb="8" eb="9">
      <t>ト</t>
    </rPh>
    <rPh sb="10" eb="11">
      <t>ク</t>
    </rPh>
    <rPh sb="12" eb="14">
      <t>ジョウキョウ</t>
    </rPh>
    <phoneticPr fontId="4"/>
  </si>
  <si>
    <t>身体拘束適正化委員会の設置状況</t>
    <rPh sb="0" eb="2">
      <t>シンタイ</t>
    </rPh>
    <rPh sb="2" eb="4">
      <t>コウソク</t>
    </rPh>
    <rPh sb="4" eb="7">
      <t>テキセイカ</t>
    </rPh>
    <rPh sb="7" eb="10">
      <t>イインカイ</t>
    </rPh>
    <rPh sb="11" eb="13">
      <t>セッチ</t>
    </rPh>
    <rPh sb="13" eb="15">
      <t>ジョウキョウ</t>
    </rPh>
    <phoneticPr fontId="4"/>
  </si>
  <si>
    <t>　有　・　無　</t>
    <rPh sb="1" eb="2">
      <t>ア</t>
    </rPh>
    <rPh sb="5" eb="6">
      <t>ナ</t>
    </rPh>
    <phoneticPr fontId="4"/>
  </si>
  <si>
    <t>開催状況</t>
    <rPh sb="0" eb="2">
      <t>カイサイ</t>
    </rPh>
    <rPh sb="2" eb="4">
      <t>ジョウキョウ</t>
    </rPh>
    <phoneticPr fontId="4"/>
  </si>
  <si>
    <t>月・週　　　　　</t>
    <rPh sb="0" eb="1">
      <t>ツキ</t>
    </rPh>
    <rPh sb="2" eb="3">
      <t>シュウ</t>
    </rPh>
    <phoneticPr fontId="4"/>
  </si>
  <si>
    <t>上記委員会の結果の従業員への周知状況</t>
    <rPh sb="0" eb="2">
      <t>ジョウキ</t>
    </rPh>
    <rPh sb="2" eb="5">
      <t>イインカイ</t>
    </rPh>
    <rPh sb="6" eb="8">
      <t>ケッカ</t>
    </rPh>
    <rPh sb="9" eb="12">
      <t>ジュウギョウイン</t>
    </rPh>
    <rPh sb="14" eb="16">
      <t>シュウチ</t>
    </rPh>
    <rPh sb="16" eb="18">
      <t>ジョウキョウ</t>
    </rPh>
    <phoneticPr fontId="4"/>
  </si>
  <si>
    <t>有　・　無　</t>
    <phoneticPr fontId="4"/>
  </si>
  <si>
    <t>現在、行っている身体拘束の状況</t>
    <rPh sb="0" eb="2">
      <t>ゲンザイ</t>
    </rPh>
    <rPh sb="3" eb="4">
      <t>オコナ</t>
    </rPh>
    <rPh sb="8" eb="10">
      <t>シンタイ</t>
    </rPh>
    <rPh sb="10" eb="12">
      <t>コウソク</t>
    </rPh>
    <rPh sb="13" eb="15">
      <t>ジョウキョウ</t>
    </rPh>
    <phoneticPr fontId="4"/>
  </si>
  <si>
    <t>①</t>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</si>
  <si>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</si>
  <si>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②</t>
    <phoneticPr fontId="4"/>
  </si>
  <si>
    <t>転落しないよう、ベッドに体幹や四肢をひもなどで縛る。</t>
    <rPh sb="0" eb="2">
      <t>テンラク</t>
    </rPh>
    <phoneticPr fontId="4"/>
  </si>
  <si>
    <t>③</t>
    <phoneticPr fontId="4"/>
  </si>
  <si>
    <t>自分で降りることができないよう、ベッドを柵で囲む。</t>
    <rPh sb="0" eb="2">
      <t>ジブン</t>
    </rPh>
    <rPh sb="3" eb="4">
      <t>オ</t>
    </rPh>
    <rPh sb="20" eb="21">
      <t>サク</t>
    </rPh>
    <rPh sb="22" eb="23">
      <t>カコ</t>
    </rPh>
    <phoneticPr fontId="4"/>
  </si>
  <si>
    <t>④</t>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</si>
  <si>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</si>
  <si>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⑤</t>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</si>
  <si>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</si>
  <si>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⑥</t>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</si>
  <si>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</si>
  <si>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⑦</t>
    <phoneticPr fontId="4"/>
  </si>
  <si>
    <t>立ち上がりを妨げるような椅子を使用する。</t>
    <rPh sb="0" eb="1">
      <t>タ</t>
    </rPh>
    <rPh sb="2" eb="3">
      <t>ア</t>
    </rPh>
    <rPh sb="6" eb="7">
      <t>サマタ</t>
    </rPh>
    <rPh sb="12" eb="14">
      <t>イス</t>
    </rPh>
    <rPh sb="15" eb="17">
      <t>シヨウ</t>
    </rPh>
    <phoneticPr fontId="4"/>
  </si>
  <si>
    <t>⑧</t>
    <phoneticPr fontId="4"/>
  </si>
  <si>
    <t>脱衣やおむつはずしを制限するため、つなぎ服を着せる。</t>
    <rPh sb="0" eb="2">
      <t>ダツイ</t>
    </rPh>
    <rPh sb="10" eb="12">
      <t>セイゲン</t>
    </rPh>
    <rPh sb="20" eb="21">
      <t>フク</t>
    </rPh>
    <rPh sb="22" eb="23">
      <t>キ</t>
    </rPh>
    <phoneticPr fontId="4"/>
  </si>
  <si>
    <t>⑨</t>
    <phoneticPr fontId="4"/>
  </si>
  <si>
    <t>行動を落ち着かせるため、向精神薬を投与する。</t>
    <rPh sb="0" eb="2">
      <t>コウドウ</t>
    </rPh>
    <rPh sb="3" eb="4">
      <t>オ</t>
    </rPh>
    <rPh sb="5" eb="6">
      <t>ツ</t>
    </rPh>
    <rPh sb="12" eb="16">
      <t>コウセイシンヤク</t>
    </rPh>
    <rPh sb="17" eb="19">
      <t>トウヨ</t>
    </rPh>
    <phoneticPr fontId="4"/>
  </si>
  <si>
    <t>⑩</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</si>
  <si>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</si>
  <si>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（３）</t>
    <phoneticPr fontId="4"/>
  </si>
  <si>
    <t>記録の状況等</t>
    <rPh sb="0" eb="2">
      <t>キロク</t>
    </rPh>
    <rPh sb="3" eb="5">
      <t>ジョウキョウ</t>
    </rPh>
    <rPh sb="5" eb="6">
      <t>トウ</t>
    </rPh>
    <phoneticPr fontId="4"/>
  </si>
  <si>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4"/>
  </si>
  <si>
    <t>（　同意を得ている　・　同意を得ていない　）</t>
    <rPh sb="2" eb="4">
      <t>ドウイ</t>
    </rPh>
    <rPh sb="5" eb="6">
      <t>エ</t>
    </rPh>
    <rPh sb="12" eb="14">
      <t>ドウイ</t>
    </rPh>
    <rPh sb="15" eb="16">
      <t>エ</t>
    </rPh>
    <phoneticPr fontId="4"/>
  </si>
  <si>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4"/>
  </si>
  <si>
    <t>（　記録している　・　記録していない　）</t>
    <rPh sb="2" eb="4">
      <t>キロク</t>
    </rPh>
    <rPh sb="11" eb="13">
      <t>キロク</t>
    </rPh>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</si>
  <si>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</si>
  <si>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　・実施している　・　実施していない　）</t>
    <rPh sb="3" eb="5">
      <t>ジッシ</t>
    </rPh>
    <rPh sb="12" eb="14">
      <t>ジッシ</t>
    </rPh>
    <phoneticPr fontId="4"/>
  </si>
  <si>
    <t>（４）</t>
    <phoneticPr fontId="4"/>
  </si>
  <si>
    <t>身体拘束にかかる苦情件数</t>
    <rPh sb="0" eb="2">
      <t>シンタイ</t>
    </rPh>
    <rPh sb="2" eb="4">
      <t>コウソク</t>
    </rPh>
    <rPh sb="8" eb="10">
      <t>クジョウ</t>
    </rPh>
    <rPh sb="10" eb="11">
      <t>ケン</t>
    </rPh>
    <rPh sb="11" eb="12">
      <t>カズ</t>
    </rPh>
    <phoneticPr fontId="4"/>
  </si>
  <si>
    <t>) 件</t>
    <rPh sb="2" eb="3">
      <t>ケン</t>
    </rPh>
    <phoneticPr fontId="4"/>
  </si>
  <si>
    <t>（５）</t>
    <phoneticPr fontId="4"/>
  </si>
  <si>
    <t>従業者に対する身体拘束適正化のための研修開催回数（時期）</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phoneticPr fontId="4"/>
  </si>
  <si>
    <t>年　　回（　　月）</t>
    <rPh sb="0" eb="1">
      <t>ネン</t>
    </rPh>
    <rPh sb="3" eb="4">
      <t>カイ</t>
    </rPh>
    <rPh sb="7" eb="8">
      <t>ツキ</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</si>
  <si>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</si>
  <si>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チェックリストの際は提出不要です。</t>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</si>
  <si>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</si>
  <si>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</si>
  <si>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</si>
  <si>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</si>
  <si>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</si>
  <si>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</si>
  <si>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</si>
  <si>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</si>
  <si>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</si>
  <si>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</si>
  <si>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１．21人以上40人以下
２．41人以上60人以下
３．61人以上80人以下
４．81人以上
５．20人以下</t>
    <rPh sb="4" eb="5">
      <t>ニン</t>
    </rPh>
    <rPh sb="5" eb="7">
      <t>イジョウ</t>
    </rPh>
    <rPh sb="51" eb="52">
      <t>ニン</t>
    </rPh>
    <rPh sb="52" eb="54">
      <t>イカ</t>
    </rPh>
    <phoneticPr fontId="4"/>
  </si>
  <si>
    <t>施設区分</t>
    <rPh sb="0" eb="2">
      <t>シセツ</t>
    </rPh>
    <rPh sb="2" eb="4">
      <t>クブン</t>
    </rPh>
    <phoneticPr fontId="4"/>
  </si>
  <si>
    <t>　１．一般型　　２．資格取得型</t>
    <rPh sb="3" eb="6">
      <t>イッパンガタ</t>
    </rPh>
    <rPh sb="10" eb="12">
      <t>シカク</t>
    </rPh>
    <rPh sb="12" eb="14">
      <t>シュトク</t>
    </rPh>
    <rPh sb="14" eb="15">
      <t>ガタ</t>
    </rPh>
    <phoneticPr fontId="4"/>
  </si>
  <si>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4"/>
  </si>
  <si>
    <t>□</t>
    <phoneticPr fontId="4"/>
  </si>
  <si>
    <t>定員超過</t>
    <rPh sb="0" eb="2">
      <t>テイイン</t>
    </rPh>
    <rPh sb="2" eb="4">
      <t>チョウカ</t>
    </rPh>
    <phoneticPr fontId="4"/>
  </si>
  <si>
    <t>　１．なし　　２．あり</t>
    <phoneticPr fontId="4"/>
  </si>
  <si>
    <t>職員欠如</t>
    <rPh sb="0" eb="2">
      <t>ショクイン</t>
    </rPh>
    <rPh sb="2" eb="4">
      <t>ケツジョ</t>
    </rPh>
    <phoneticPr fontId="4"/>
  </si>
  <si>
    <t>サービス管理責任者欠如</t>
    <rPh sb="4" eb="6">
      <t>カンリ</t>
    </rPh>
    <rPh sb="6" eb="8">
      <t>セキニン</t>
    </rPh>
    <rPh sb="8" eb="9">
      <t>シャ</t>
    </rPh>
    <rPh sb="9" eb="11">
      <t>ケツジョ</t>
    </rPh>
    <phoneticPr fontId="4"/>
  </si>
  <si>
    <t>標準期間超過</t>
    <rPh sb="0" eb="2">
      <t>ヒョウジュン</t>
    </rPh>
    <rPh sb="2" eb="4">
      <t>キカン</t>
    </rPh>
    <rPh sb="4" eb="6">
      <t>チョウカ</t>
    </rPh>
    <phoneticPr fontId="4"/>
  </si>
  <si>
    <t>身体拘束廃止未実施</t>
    <phoneticPr fontId="4"/>
  </si>
  <si>
    <t>１．なし　２．あり（障害者支援施設以外）　３．あり（障害者支援施設）</t>
    <phoneticPr fontId="21"/>
  </si>
  <si>
    <t>虐待防止措置未実施</t>
    <rPh sb="0" eb="2">
      <t>ギャクタイ</t>
    </rPh>
    <rPh sb="2" eb="4">
      <t>ボウシ</t>
    </rPh>
    <rPh sb="4" eb="6">
      <t>ソチ</t>
    </rPh>
    <rPh sb="6" eb="7">
      <t>ミ</t>
    </rPh>
    <rPh sb="7" eb="9">
      <t>ジッシ</t>
    </rPh>
    <phoneticPr fontId="4"/>
  </si>
  <si>
    <t>業務継続計画未策定</t>
    <phoneticPr fontId="4"/>
  </si>
  <si>
    <t>情報公表未報告</t>
    <phoneticPr fontId="4"/>
  </si>
  <si>
    <t>福祉専門職員配置等</t>
    <phoneticPr fontId="4"/>
  </si>
  <si>
    <t>　１．なし　　３．Ⅱ　　４．Ⅲ　　５．Ⅰ</t>
    <phoneticPr fontId="4"/>
  </si>
  <si>
    <t>資格証の写し、
実務経験(見込)証明書</t>
    <phoneticPr fontId="4"/>
  </si>
  <si>
    <t>就労支援関係研修修了</t>
    <rPh sb="0" eb="2">
      <t>シュウロウ</t>
    </rPh>
    <rPh sb="2" eb="4">
      <t>シエン</t>
    </rPh>
    <rPh sb="4" eb="6">
      <t>カンケイ</t>
    </rPh>
    <rPh sb="6" eb="8">
      <t>ケンシュウ</t>
    </rPh>
    <rPh sb="8" eb="10">
      <t>シュウリョウ</t>
    </rPh>
    <phoneticPr fontId="4"/>
  </si>
  <si>
    <t>研修修了証の写し</t>
    <rPh sb="0" eb="2">
      <t>ケンシュウ</t>
    </rPh>
    <rPh sb="2" eb="4">
      <t>シュウリョウ</t>
    </rPh>
    <rPh sb="4" eb="5">
      <t>ショウ</t>
    </rPh>
    <rPh sb="6" eb="7">
      <t>ウツ</t>
    </rPh>
    <phoneticPr fontId="4"/>
  </si>
  <si>
    <t>視覚・聴覚等支援体制</t>
    <rPh sb="0" eb="2">
      <t>シカク</t>
    </rPh>
    <rPh sb="3" eb="5">
      <t>チョウカク</t>
    </rPh>
    <rPh sb="5" eb="6">
      <t>トウ</t>
    </rPh>
    <rPh sb="6" eb="8">
      <t>シエン</t>
    </rPh>
    <rPh sb="8" eb="10">
      <t>タイセイ</t>
    </rPh>
    <phoneticPr fontId="4"/>
  </si>
  <si>
    <t>身体障害者手帳の写し</t>
    <rPh sb="0" eb="2">
      <t>シンタイ</t>
    </rPh>
    <rPh sb="2" eb="5">
      <t>ショウガイシャ</t>
    </rPh>
    <rPh sb="5" eb="7">
      <t>テチョウ</t>
    </rPh>
    <rPh sb="8" eb="9">
      <t>ウツ</t>
    </rPh>
    <phoneticPr fontId="4"/>
  </si>
  <si>
    <t>精神障害者退院支援施設</t>
    <rPh sb="0" eb="5">
      <t>セイシン</t>
    </rPh>
    <rPh sb="5" eb="7">
      <t>タイイン</t>
    </rPh>
    <rPh sb="7" eb="9">
      <t>シエン</t>
    </rPh>
    <rPh sb="9" eb="11">
      <t>シセツ</t>
    </rPh>
    <phoneticPr fontId="4"/>
  </si>
  <si>
    <t>　１．なし　　２．宿直体制　　３．夜勤体制</t>
    <phoneticPr fontId="4"/>
  </si>
  <si>
    <t>食事提供体制</t>
    <rPh sb="0" eb="2">
      <t>ショクジ</t>
    </rPh>
    <rPh sb="2" eb="4">
      <t>テイキョウ</t>
    </rPh>
    <rPh sb="4" eb="6">
      <t>タイセイ</t>
    </rPh>
    <phoneticPr fontId="4"/>
  </si>
  <si>
    <t>業務委託契約の写し、
献立表</t>
    <rPh sb="0" eb="2">
      <t>ギョウム</t>
    </rPh>
    <rPh sb="2" eb="4">
      <t>イタク</t>
    </rPh>
    <rPh sb="4" eb="6">
      <t>ケイヤク</t>
    </rPh>
    <rPh sb="7" eb="8">
      <t>ウツ</t>
    </rPh>
    <rPh sb="11" eb="14">
      <t>コンダテヒョウ</t>
    </rPh>
    <phoneticPr fontId="4"/>
  </si>
  <si>
    <t>移行準備支援体制</t>
    <rPh sb="0" eb="2">
      <t>イコウ</t>
    </rPh>
    <rPh sb="2" eb="4">
      <t>ジュンビ</t>
    </rPh>
    <rPh sb="4" eb="6">
      <t>シエン</t>
    </rPh>
    <rPh sb="6" eb="8">
      <t>タイセイ</t>
    </rPh>
    <phoneticPr fontId="4"/>
  </si>
  <si>
    <t>送迎体制</t>
    <rPh sb="0" eb="2">
      <t>ソウゲイ</t>
    </rPh>
    <rPh sb="2" eb="4">
      <t>タイセイ</t>
    </rPh>
    <phoneticPr fontId="4"/>
  </si>
  <si>
    <t>　１．なし　　３．Ⅰ　　４．Ⅱ</t>
    <phoneticPr fontId="4"/>
  </si>
  <si>
    <t>社会生活支援</t>
    <phoneticPr fontId="4"/>
  </si>
  <si>
    <t>資格証の写し</t>
    <rPh sb="0" eb="2">
      <t>シカク</t>
    </rPh>
    <rPh sb="2" eb="3">
      <t>ショウ</t>
    </rPh>
    <rPh sb="4" eb="5">
      <t>ウツ</t>
    </rPh>
    <phoneticPr fontId="4"/>
  </si>
  <si>
    <t>指定管理者制度適用区分</t>
    <rPh sb="0" eb="2">
      <t>シテイ</t>
    </rPh>
    <rPh sb="2" eb="5">
      <t>カンリシャ</t>
    </rPh>
    <rPh sb="5" eb="7">
      <t>セイド</t>
    </rPh>
    <rPh sb="7" eb="9">
      <t>テキヨウ</t>
    </rPh>
    <rPh sb="9" eb="11">
      <t>クブン</t>
    </rPh>
    <phoneticPr fontId="4"/>
  </si>
  <si>
    <t>　１．非該当　　２．該当</t>
    <rPh sb="3" eb="6">
      <t>ヒガイトウ</t>
    </rPh>
    <rPh sb="10" eb="12">
      <t>ガイトウ</t>
    </rPh>
    <phoneticPr fontId="4"/>
  </si>
  <si>
    <t>地域生活支援拠点等</t>
    <rPh sb="6" eb="8">
      <t>キョテン</t>
    </rPh>
    <rPh sb="8" eb="9">
      <t>トウ</t>
    </rPh>
    <phoneticPr fontId="4"/>
  </si>
  <si>
    <t>運営規程</t>
    <rPh sb="0" eb="2">
      <t>ウンエイ</t>
    </rPh>
    <rPh sb="2" eb="4">
      <t>キテイ</t>
    </rPh>
    <phoneticPr fontId="4"/>
  </si>
  <si>
    <t>高次脳機能障害者支援体制</t>
    <rPh sb="0" eb="2">
      <t>コウジ</t>
    </rPh>
    <rPh sb="2" eb="3">
      <t>ノウ</t>
    </rPh>
    <rPh sb="3" eb="5">
      <t>キノウ</t>
    </rPh>
    <rPh sb="5" eb="8">
      <t>ショウガイシャ</t>
    </rPh>
    <rPh sb="8" eb="10">
      <t>シエン</t>
    </rPh>
    <rPh sb="10" eb="12">
      <t>タイセイ</t>
    </rPh>
    <phoneticPr fontId="21"/>
  </si>
  <si>
    <t>　１．なし　　２．あり</t>
    <phoneticPr fontId="21"/>
  </si>
  <si>
    <t>１．Ⅰ型(7.5:1)
２．Ⅱ型(10:1)</t>
    <phoneticPr fontId="4"/>
  </si>
  <si>
    <t>重度者支援体制</t>
    <rPh sb="0" eb="2">
      <t>ジュウド</t>
    </rPh>
    <rPh sb="2" eb="3">
      <t>シャ</t>
    </rPh>
    <rPh sb="3" eb="5">
      <t>シエン</t>
    </rPh>
    <rPh sb="5" eb="7">
      <t>タイセイ</t>
    </rPh>
    <phoneticPr fontId="4"/>
  </si>
  <si>
    <t>　１．なし　　２．Ⅰ　　３．Ⅱ</t>
    <phoneticPr fontId="4"/>
  </si>
  <si>
    <t>就労移行支援体制</t>
    <rPh sb="0" eb="2">
      <t>シュウロウ</t>
    </rPh>
    <rPh sb="2" eb="4">
      <t>イコウ</t>
    </rPh>
    <rPh sb="4" eb="6">
      <t>シエン</t>
    </rPh>
    <rPh sb="6" eb="8">
      <t>タイセイ</t>
    </rPh>
    <phoneticPr fontId="4"/>
  </si>
  <si>
    <t>賃金向上達成指導員配置</t>
    <rPh sb="0" eb="2">
      <t>チンギン</t>
    </rPh>
    <rPh sb="2" eb="4">
      <t>コウジョウ</t>
    </rPh>
    <rPh sb="4" eb="6">
      <t>タッセイ</t>
    </rPh>
    <rPh sb="6" eb="9">
      <t>シドウイン</t>
    </rPh>
    <rPh sb="9" eb="11">
      <t>ハイチ</t>
    </rPh>
    <phoneticPr fontId="4"/>
  </si>
  <si>
    <t>賃金向上計画、利用者の就業規則</t>
    <rPh sb="0" eb="2">
      <t>チンギン</t>
    </rPh>
    <rPh sb="2" eb="4">
      <t>コウジョウ</t>
    </rPh>
    <rPh sb="4" eb="6">
      <t>ケイカク</t>
    </rPh>
    <rPh sb="7" eb="10">
      <t>リヨウシャ</t>
    </rPh>
    <rPh sb="11" eb="13">
      <t>シュウギョウ</t>
    </rPh>
    <rPh sb="13" eb="15">
      <t>キソク</t>
    </rPh>
    <phoneticPr fontId="4"/>
  </si>
  <si>
    <t>就労継続A型利用者負担減免</t>
    <rPh sb="0" eb="2">
      <t>シュウロウ</t>
    </rPh>
    <rPh sb="2" eb="4">
      <t>ケイゾク</t>
    </rPh>
    <rPh sb="5" eb="6">
      <t>ガタ</t>
    </rPh>
    <rPh sb="6" eb="9">
      <t>リヨウシャ</t>
    </rPh>
    <rPh sb="9" eb="11">
      <t>フタン</t>
    </rPh>
    <rPh sb="11" eb="13">
      <t>ゲンメン</t>
    </rPh>
    <phoneticPr fontId="4"/>
  </si>
  <si>
    <t>　１．なし　　２．減額（　　　　円）　　３．免除</t>
    <rPh sb="9" eb="11">
      <t>ゲンガク</t>
    </rPh>
    <rPh sb="16" eb="17">
      <t>エン</t>
    </rPh>
    <rPh sb="22" eb="24">
      <t>メンジョ</t>
    </rPh>
    <phoneticPr fontId="4"/>
  </si>
  <si>
    <t>１．Ⅱ型(7.5:1)
２．Ⅲ型(10:1)
３．Ⅰ型(6:1)</t>
    <phoneticPr fontId="4"/>
  </si>
  <si>
    <t>目標工賃達成指導員配置</t>
    <rPh sb="0" eb="2">
      <t>モクヒョウ</t>
    </rPh>
    <rPh sb="2" eb="4">
      <t>コウチン</t>
    </rPh>
    <rPh sb="4" eb="6">
      <t>タッセイ</t>
    </rPh>
    <rPh sb="6" eb="9">
      <t>シドウイン</t>
    </rPh>
    <rPh sb="9" eb="11">
      <t>ハイチ</t>
    </rPh>
    <phoneticPr fontId="4"/>
  </si>
  <si>
    <t>目標工賃達成加算対象</t>
    <rPh sb="0" eb="2">
      <t>モクヒョウ</t>
    </rPh>
    <rPh sb="2" eb="4">
      <t>コウチン</t>
    </rPh>
    <rPh sb="4" eb="6">
      <t>タッセイ</t>
    </rPh>
    <rPh sb="6" eb="8">
      <t>カサン</t>
    </rPh>
    <rPh sb="8" eb="10">
      <t>タイショウ</t>
    </rPh>
    <phoneticPr fontId="21"/>
  </si>
  <si>
    <t>就労定着支援利用者数</t>
    <rPh sb="0" eb="2">
      <t>シュウロウ</t>
    </rPh>
    <rPh sb="2" eb="4">
      <t>テイチャク</t>
    </rPh>
    <rPh sb="4" eb="6">
      <t>シエン</t>
    </rPh>
    <rPh sb="6" eb="9">
      <t>リヨウシャ</t>
    </rPh>
    <rPh sb="9" eb="10">
      <t>スウ</t>
    </rPh>
    <phoneticPr fontId="4"/>
  </si>
  <si>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4"/>
  </si>
  <si>
    <t>就労定着率区分</t>
    <rPh sb="4" eb="5">
      <t>リツ</t>
    </rPh>
    <rPh sb="5" eb="7">
      <t>クブン</t>
    </rPh>
    <phoneticPr fontId="4"/>
  </si>
  <si>
    <t>就労定着実績</t>
    <phoneticPr fontId="4"/>
  </si>
  <si>
    <t>職場適応援助者養成研修修了者配置体制</t>
    <rPh sb="16" eb="18">
      <t>タイセイ</t>
    </rPh>
    <phoneticPr fontId="4"/>
  </si>
  <si>
    <t>※１</t>
    <phoneticPr fontId="4"/>
  </si>
  <si>
    <t>※２</t>
    <phoneticPr fontId="4"/>
  </si>
  <si>
    <t>「人員配置区分」欄には、報酬算定上の区分を設定する。</t>
    <rPh sb="21" eb="23">
      <t>セッテイ</t>
    </rPh>
    <phoneticPr fontId="4"/>
  </si>
  <si>
    <t>※４</t>
    <phoneticPr fontId="4"/>
  </si>
  <si>
    <t>※５</t>
    <phoneticPr fontId="4"/>
  </si>
  <si>
    <t>※６</t>
    <phoneticPr fontId="4"/>
  </si>
  <si>
    <t>（就労継続支援）</t>
    <rPh sb="1" eb="3">
      <t>シュウロウ</t>
    </rPh>
    <rPh sb="3" eb="5">
      <t>ケイゾク</t>
    </rPh>
    <rPh sb="5" eb="7">
      <t>シエン</t>
    </rPh>
    <phoneticPr fontId="4"/>
  </si>
  <si>
    <t>人員配置体制加算に関する状況</t>
    <phoneticPr fontId="4"/>
  </si>
  <si>
    <t xml:space="preserve"> １　届出済加算区分</t>
    <rPh sb="3" eb="5">
      <t>トドケデ</t>
    </rPh>
    <rPh sb="5" eb="6">
      <t>ズミ</t>
    </rPh>
    <rPh sb="6" eb="8">
      <t>カサン</t>
    </rPh>
    <rPh sb="8" eb="10">
      <t>クブン</t>
    </rPh>
    <phoneticPr fontId="4"/>
  </si>
  <si>
    <t>人員配置体制加算（　Ⅰ　・　Ⅱ　　・　Ⅲ　）</t>
    <rPh sb="0" eb="2">
      <t>ジンイン</t>
    </rPh>
    <rPh sb="2" eb="4">
      <t>ハイチ</t>
    </rPh>
    <rPh sb="4" eb="6">
      <t>タイセイ</t>
    </rPh>
    <rPh sb="6" eb="8">
      <t>カサン</t>
    </rPh>
    <phoneticPr fontId="4"/>
  </si>
  <si>
    <t xml:space="preserve"> ２　利用者数</t>
    <rPh sb="3" eb="6">
      <t>リヨウシャ</t>
    </rPh>
    <rPh sb="6" eb="7">
      <t>スウ</t>
    </rPh>
    <phoneticPr fontId="4"/>
  </si>
  <si>
    <t>前年度の利用者数の
平均値</t>
    <rPh sb="0" eb="3">
      <t>ゼンネンド</t>
    </rPh>
    <rPh sb="4" eb="7">
      <t>リヨウシャ</t>
    </rPh>
    <rPh sb="7" eb="8">
      <t>スウ</t>
    </rPh>
    <rPh sb="10" eb="12">
      <t>ヘイキン</t>
    </rPh>
    <rPh sb="12" eb="13">
      <t>チ</t>
    </rPh>
    <phoneticPr fontId="4"/>
  </si>
  <si>
    <t>人</t>
    <rPh sb="0" eb="1">
      <t>ヒト</t>
    </rPh>
    <phoneticPr fontId="4"/>
  </si>
  <si>
    <t xml:space="preserve"> ３　人員配置の状況</t>
    <rPh sb="3" eb="5">
      <t>ジンイン</t>
    </rPh>
    <rPh sb="5" eb="7">
      <t>ハイチ</t>
    </rPh>
    <rPh sb="8" eb="10">
      <t>ジョウキョウ</t>
    </rPh>
    <phoneticPr fontId="4"/>
  </si>
  <si>
    <t>常勤</t>
    <rPh sb="0" eb="2">
      <t>ジョウキン</t>
    </rPh>
    <phoneticPr fontId="4"/>
  </si>
  <si>
    <t>非常勤</t>
    <rPh sb="0" eb="3">
      <t>ヒジョウキン</t>
    </rPh>
    <phoneticPr fontId="4"/>
  </si>
  <si>
    <t xml:space="preserve"> ４　人員体制</t>
    <rPh sb="3" eb="5">
      <t>ジンイン</t>
    </rPh>
    <rPh sb="5" eb="7">
      <t>タイセイ</t>
    </rPh>
    <phoneticPr fontId="4"/>
  </si>
  <si>
    <t>常勤換算で（　６：１　・　７．５：１　・　１０：１　）以上</t>
    <rPh sb="0" eb="2">
      <t>ジョウキン</t>
    </rPh>
    <rPh sb="2" eb="4">
      <t>カンザン</t>
    </rPh>
    <rPh sb="27" eb="29">
      <t>イジョウ</t>
    </rPh>
    <phoneticPr fontId="4"/>
  </si>
  <si>
    <t>備考１　「届出済加算区分」には、該当する番号（Ⅰ、Ⅱ）に○を付してください。</t>
    <rPh sb="0" eb="2">
      <t>ビコウ</t>
    </rPh>
    <rPh sb="5" eb="7">
      <t>トドケデ</t>
    </rPh>
    <rPh sb="7" eb="8">
      <t>ズミ</t>
    </rPh>
    <rPh sb="8" eb="10">
      <t>カサン</t>
    </rPh>
    <rPh sb="10" eb="12">
      <t>クブン</t>
    </rPh>
    <rPh sb="16" eb="18">
      <t>ガイトウ</t>
    </rPh>
    <rPh sb="20" eb="22">
      <t>バンゴウ</t>
    </rPh>
    <rPh sb="30" eb="31">
      <t>フ</t>
    </rPh>
    <phoneticPr fontId="4"/>
  </si>
  <si>
    <t>　　２　「人員配置の状況」の非常勤には常勤換算方法による職員数を記載してください。</t>
    <rPh sb="5" eb="7">
      <t>ジンイン</t>
    </rPh>
    <rPh sb="7" eb="9">
      <t>ハイチ</t>
    </rPh>
    <rPh sb="10" eb="12">
      <t>ジョウキョウ</t>
    </rPh>
    <rPh sb="14" eb="17">
      <t>ヒジョウキン</t>
    </rPh>
    <rPh sb="19" eb="21">
      <t>ジョウキン</t>
    </rPh>
    <rPh sb="21" eb="23">
      <t>カンザン</t>
    </rPh>
    <rPh sb="23" eb="25">
      <t>ホウホウ</t>
    </rPh>
    <rPh sb="28" eb="30">
      <t>ショクイン</t>
    </rPh>
    <rPh sb="30" eb="31">
      <t>スウ</t>
    </rPh>
    <rPh sb="32" eb="34">
      <t>キサイ</t>
    </rPh>
    <phoneticPr fontId="4"/>
  </si>
  <si>
    <t>　　３　「人員体制」には、該当する人員体制に○を付してください。</t>
    <rPh sb="5" eb="7">
      <t>ジンイン</t>
    </rPh>
    <rPh sb="7" eb="9">
      <t>タイセイ</t>
    </rPh>
    <rPh sb="13" eb="15">
      <t>ガイトウ</t>
    </rPh>
    <rPh sb="17" eb="19">
      <t>ジンイン</t>
    </rPh>
    <rPh sb="19" eb="21">
      <t>タイセイ</t>
    </rPh>
    <rPh sb="24" eb="25">
      <t>フ</t>
    </rPh>
    <phoneticPr fontId="4"/>
  </si>
  <si>
    <t>　  ４　ここでいう常勤とは、「障害者の日常生活及び社会生活を総合的に支援するための法律</t>
    <rPh sb="10" eb="12">
      <t>ジョウキン</t>
    </rPh>
    <rPh sb="16" eb="44">
      <t>ソウゴウシエンホウ</t>
    </rPh>
    <phoneticPr fontId="4"/>
  </si>
  <si>
    <t>　　　に基づく指定障害福祉サービスの事業等の人員、設備及び運営に関する基準について</t>
    <rPh sb="23" eb="24">
      <t>イン</t>
    </rPh>
    <rPh sb="35" eb="37">
      <t>キジュン</t>
    </rPh>
    <phoneticPr fontId="4"/>
  </si>
  <si>
    <t>　　　（平成１８年１２月６日厚生労働省社会・援護局障害保健福祉部長通知」）第二の２の</t>
    <rPh sb="25" eb="27">
      <t>ショウガイ</t>
    </rPh>
    <rPh sb="27" eb="29">
      <t>ホケン</t>
    </rPh>
    <phoneticPr fontId="4"/>
  </si>
  <si>
    <t>　　　（３）に定義する「常勤」をいいます。</t>
    <rPh sb="12" eb="14">
      <t>ジョウキン</t>
    </rPh>
    <phoneticPr fontId="4"/>
  </si>
  <si>
    <t>　　５　１（１）（２）（３）の内容と整合させてください。</t>
    <rPh sb="15" eb="17">
      <t>ナイヨウ</t>
    </rPh>
    <rPh sb="18" eb="20">
      <t>セイゴウ</t>
    </rPh>
    <phoneticPr fontId="4"/>
  </si>
  <si>
    <t>（就労系サービス）</t>
    <rPh sb="1" eb="3">
      <t>シュウロウ</t>
    </rPh>
    <rPh sb="3" eb="4">
      <t>ケイ</t>
    </rPh>
    <phoneticPr fontId="4"/>
  </si>
  <si>
    <t>送迎加算に関する状況</t>
    <rPh sb="0" eb="2">
      <t>ソウゲイ</t>
    </rPh>
    <rPh sb="2" eb="4">
      <t>カサン</t>
    </rPh>
    <rPh sb="5" eb="6">
      <t>カン</t>
    </rPh>
    <rPh sb="8" eb="10">
      <t>ジョウキョウ</t>
    </rPh>
    <phoneticPr fontId="4"/>
  </si>
  <si>
    <t>１　送迎加算の状況</t>
    <rPh sb="2" eb="4">
      <t>ソウゲイ</t>
    </rPh>
    <rPh sb="4" eb="6">
      <t>カサン</t>
    </rPh>
    <rPh sb="7" eb="9">
      <t>ジョウキョウ</t>
    </rPh>
    <phoneticPr fontId="4"/>
  </si>
  <si>
    <t>送迎加算を取っている場合は、届出済加算区分の該当する番号に○をつけてください。
Ⅱの場合、送迎の状況①②の該当する番号に○をつけてください。</t>
    <rPh sb="0" eb="2">
      <t>ソウゲイ</t>
    </rPh>
    <rPh sb="2" eb="4">
      <t>カサン</t>
    </rPh>
    <rPh sb="5" eb="6">
      <t>ト</t>
    </rPh>
    <rPh sb="10" eb="12">
      <t>バアイ</t>
    </rPh>
    <rPh sb="14" eb="16">
      <t>トドケデ</t>
    </rPh>
    <rPh sb="16" eb="17">
      <t>スミ</t>
    </rPh>
    <rPh sb="17" eb="19">
      <t>カサン</t>
    </rPh>
    <rPh sb="19" eb="21">
      <t>クブン</t>
    </rPh>
    <rPh sb="22" eb="24">
      <t>ガイトウ</t>
    </rPh>
    <rPh sb="26" eb="28">
      <t>バンゴウ</t>
    </rPh>
    <rPh sb="42" eb="44">
      <t>バアイ</t>
    </rPh>
    <rPh sb="45" eb="47">
      <t>ソウゲイ</t>
    </rPh>
    <rPh sb="48" eb="50">
      <t>ジョウキョウ</t>
    </rPh>
    <rPh sb="53" eb="55">
      <t>ガイトウ</t>
    </rPh>
    <rPh sb="57" eb="59">
      <t>バンゴウ</t>
    </rPh>
    <phoneticPr fontId="4"/>
  </si>
  <si>
    <t>１　届出済加算区分</t>
    <rPh sb="2" eb="4">
      <t>トドケデ</t>
    </rPh>
    <rPh sb="4" eb="5">
      <t>スミ</t>
    </rPh>
    <rPh sb="5" eb="7">
      <t>カサン</t>
    </rPh>
    <rPh sb="7" eb="9">
      <t>クブン</t>
    </rPh>
    <phoneticPr fontId="4"/>
  </si>
  <si>
    <t>Ⅰ　　・　　Ⅱ</t>
    <phoneticPr fontId="4"/>
  </si>
  <si>
    <t>２　送迎の状況</t>
    <rPh sb="2" eb="4">
      <t>ソウゲイ</t>
    </rPh>
    <rPh sb="5" eb="7">
      <t>ジョウキョウ</t>
    </rPh>
    <phoneticPr fontId="4"/>
  </si>
  <si>
    <t>Ⅰ</t>
    <phoneticPr fontId="4"/>
  </si>
  <si>
    <t>１回の送迎につき平均１０人以上が利用し、かつ週３日以上の送迎を実施している
（ただし、利用定員が20人未満の事業所にあっては、１回の送迎につき、平均的に定員の100分の50以上が利用している</t>
    <rPh sb="1" eb="2">
      <t>カイ</t>
    </rPh>
    <rPh sb="3" eb="5">
      <t>ソウゲイ</t>
    </rPh>
    <rPh sb="8" eb="10">
      <t>ヘイキン</t>
    </rPh>
    <rPh sb="12" eb="13">
      <t>ニン</t>
    </rPh>
    <rPh sb="13" eb="15">
      <t>イジョウ</t>
    </rPh>
    <rPh sb="16" eb="18">
      <t>リヨウ</t>
    </rPh>
    <rPh sb="22" eb="23">
      <t>シュウ</t>
    </rPh>
    <rPh sb="24" eb="25">
      <t>ニチ</t>
    </rPh>
    <rPh sb="25" eb="27">
      <t>イジョウ</t>
    </rPh>
    <rPh sb="28" eb="30">
      <t>ソウゲイ</t>
    </rPh>
    <rPh sb="31" eb="33">
      <t>ジッシ</t>
    </rPh>
    <rPh sb="43" eb="45">
      <t>リヨウ</t>
    </rPh>
    <rPh sb="45" eb="47">
      <t>テイイン</t>
    </rPh>
    <rPh sb="50" eb="51">
      <t>ニン</t>
    </rPh>
    <rPh sb="51" eb="53">
      <t>ミマン</t>
    </rPh>
    <rPh sb="54" eb="57">
      <t>ジギョウショ</t>
    </rPh>
    <rPh sb="64" eb="65">
      <t>カイ</t>
    </rPh>
    <rPh sb="66" eb="68">
      <t>ソウゲイ</t>
    </rPh>
    <rPh sb="72" eb="75">
      <t>ヘイキンテキ</t>
    </rPh>
    <rPh sb="76" eb="78">
      <t>テイイン</t>
    </rPh>
    <rPh sb="82" eb="83">
      <t>ブン</t>
    </rPh>
    <rPh sb="86" eb="88">
      <t>イジョウ</t>
    </rPh>
    <rPh sb="89" eb="91">
      <t>リヨウ</t>
    </rPh>
    <phoneticPr fontId="4"/>
  </si>
  <si>
    <t>Ⅱ</t>
    <phoneticPr fontId="4"/>
  </si>
  <si>
    <t>①１回の送迎につき平均１０人以上が利用している
（ただし、利用定員が20人未満の事業所にあっては、１回の送迎につき、平均的に定員の100分の50以上が利用している</t>
    <rPh sb="2" eb="3">
      <t>カイ</t>
    </rPh>
    <rPh sb="4" eb="6">
      <t>ソウゲイ</t>
    </rPh>
    <rPh sb="9" eb="11">
      <t>ヘイキン</t>
    </rPh>
    <rPh sb="13" eb="14">
      <t>ニン</t>
    </rPh>
    <rPh sb="14" eb="16">
      <t>イジョウ</t>
    </rPh>
    <rPh sb="17" eb="19">
      <t>リヨウ</t>
    </rPh>
    <rPh sb="29" eb="31">
      <t>リヨウ</t>
    </rPh>
    <rPh sb="31" eb="33">
      <t>テイイン</t>
    </rPh>
    <rPh sb="36" eb="37">
      <t>ニン</t>
    </rPh>
    <rPh sb="37" eb="39">
      <t>ミマン</t>
    </rPh>
    <rPh sb="40" eb="43">
      <t>ジギョウショ</t>
    </rPh>
    <rPh sb="50" eb="51">
      <t>カイ</t>
    </rPh>
    <rPh sb="52" eb="54">
      <t>ソウゲイ</t>
    </rPh>
    <rPh sb="58" eb="61">
      <t>ヘイキンテキ</t>
    </rPh>
    <rPh sb="62" eb="64">
      <t>テイイン</t>
    </rPh>
    <rPh sb="68" eb="69">
      <t>ブン</t>
    </rPh>
    <rPh sb="72" eb="74">
      <t>イジョウ</t>
    </rPh>
    <rPh sb="75" eb="77">
      <t>リヨウ</t>
    </rPh>
    <phoneticPr fontId="4"/>
  </si>
  <si>
    <t>②週３回以上の送迎を実施している。</t>
    <phoneticPr fontId="4"/>
  </si>
  <si>
    <t>２　送迎に関する確認事項</t>
    <rPh sb="2" eb="4">
      <t>ソウゲイ</t>
    </rPh>
    <rPh sb="5" eb="6">
      <t>カン</t>
    </rPh>
    <rPh sb="8" eb="10">
      <t>カクニン</t>
    </rPh>
    <rPh sb="10" eb="12">
      <t>ジコウ</t>
    </rPh>
    <phoneticPr fontId="4"/>
  </si>
  <si>
    <t>(1)自己チェック</t>
    <rPh sb="3" eb="5">
      <t>ジコ</t>
    </rPh>
    <phoneticPr fontId="4"/>
  </si>
  <si>
    <t>確認事項</t>
    <rPh sb="0" eb="2">
      <t>カクニン</t>
    </rPh>
    <phoneticPr fontId="4"/>
  </si>
  <si>
    <t>確認結果</t>
    <rPh sb="0" eb="2">
      <t>カクニン</t>
    </rPh>
    <phoneticPr fontId="4"/>
  </si>
  <si>
    <t>①送迎サービスを利用する利用者（以下、同じ）全員が居宅－事業所間の送迎</t>
    <rPh sb="1" eb="3">
      <t>ソウゲイ</t>
    </rPh>
    <rPh sb="8" eb="10">
      <t>リヨウ</t>
    </rPh>
    <rPh sb="12" eb="15">
      <t>リヨウシャ</t>
    </rPh>
    <rPh sb="16" eb="18">
      <t>イカ</t>
    </rPh>
    <rPh sb="19" eb="20">
      <t>オナ</t>
    </rPh>
    <rPh sb="22" eb="24">
      <t>ゼンイン</t>
    </rPh>
    <rPh sb="25" eb="27">
      <t>キョタク</t>
    </rPh>
    <rPh sb="28" eb="32">
      <t>ジギョウショカン</t>
    </rPh>
    <rPh sb="33" eb="35">
      <t>ソウゲイ</t>
    </rPh>
    <phoneticPr fontId="4"/>
  </si>
  <si>
    <t>該当</t>
    <rPh sb="0" eb="2">
      <t>ガイトウ</t>
    </rPh>
    <phoneticPr fontId="4"/>
  </si>
  <si>
    <t>②一部の利用者は居宅以外の場所－事業所間の送迎</t>
    <rPh sb="1" eb="3">
      <t>イチブ</t>
    </rPh>
    <rPh sb="4" eb="7">
      <t>リヨウシャ</t>
    </rPh>
    <rPh sb="8" eb="10">
      <t>キョタク</t>
    </rPh>
    <rPh sb="10" eb="12">
      <t>イガイ</t>
    </rPh>
    <rPh sb="13" eb="15">
      <t>バショ</t>
    </rPh>
    <rPh sb="16" eb="20">
      <t>ジギョウショカン</t>
    </rPh>
    <rPh sb="21" eb="23">
      <t>ソウゲイ</t>
    </rPh>
    <phoneticPr fontId="4"/>
  </si>
  <si>
    <t>③全員が居宅以外の場所－事業所間の送迎</t>
    <rPh sb="1" eb="3">
      <t>ゼンイン</t>
    </rPh>
    <rPh sb="4" eb="6">
      <t>キョタク</t>
    </rPh>
    <rPh sb="6" eb="8">
      <t>イガイ</t>
    </rPh>
    <rPh sb="9" eb="11">
      <t>バショ</t>
    </rPh>
    <rPh sb="12" eb="16">
      <t>ジギョウショカン</t>
    </rPh>
    <rPh sb="17" eb="19">
      <t>ソウゲイ</t>
    </rPh>
    <phoneticPr fontId="4"/>
  </si>
  <si>
    <t>④病院や他事業所を利用するための移動に使用していない</t>
    <rPh sb="19" eb="21">
      <t>シヨウ</t>
    </rPh>
    <phoneticPr fontId="4"/>
  </si>
  <si>
    <t>⑤事業所と施設外就労先への送迎に加算をとっていない</t>
    <rPh sb="1" eb="4">
      <t>ジギョウショ</t>
    </rPh>
    <rPh sb="5" eb="7">
      <t>シセツ</t>
    </rPh>
    <rPh sb="7" eb="8">
      <t>ガイ</t>
    </rPh>
    <rPh sb="8" eb="10">
      <t>シュウロウ</t>
    </rPh>
    <rPh sb="10" eb="11">
      <t>サキ</t>
    </rPh>
    <rPh sb="13" eb="15">
      <t>ソウゲイ</t>
    </rPh>
    <rPh sb="16" eb="18">
      <t>カサン</t>
    </rPh>
    <phoneticPr fontId="4"/>
  </si>
  <si>
    <t>⑥法人所有の自動車ではなく職員個人の自動車で送迎を行っている</t>
    <rPh sb="1" eb="3">
      <t>ホウジン</t>
    </rPh>
    <rPh sb="3" eb="5">
      <t>ショユウ</t>
    </rPh>
    <rPh sb="6" eb="9">
      <t>ジドウシャ</t>
    </rPh>
    <rPh sb="13" eb="15">
      <t>ショクイン</t>
    </rPh>
    <rPh sb="15" eb="17">
      <t>コジン</t>
    </rPh>
    <rPh sb="18" eb="21">
      <t>ジドウシャ</t>
    </rPh>
    <rPh sb="22" eb="24">
      <t>ソウゲイ</t>
    </rPh>
    <rPh sb="25" eb="26">
      <t>オコナ</t>
    </rPh>
    <phoneticPr fontId="4"/>
  </si>
  <si>
    <t>←不可</t>
    <rPh sb="1" eb="3">
      <t>フカ</t>
    </rPh>
    <phoneticPr fontId="4"/>
  </si>
  <si>
    <t>⑦ガソリン代以外の費用（運転手の人件費、送料車両の修繕費、保険料等の諸経費）の負担を利用者に求めているが、運輸支局への届出を行っていない（※）</t>
    <rPh sb="5" eb="6">
      <t>ダイ</t>
    </rPh>
    <rPh sb="6" eb="8">
      <t>イガイ</t>
    </rPh>
    <rPh sb="9" eb="11">
      <t>ヒヨウ</t>
    </rPh>
    <rPh sb="12" eb="15">
      <t>ウンテンシュ</t>
    </rPh>
    <rPh sb="16" eb="19">
      <t>ジンケンヒ</t>
    </rPh>
    <rPh sb="20" eb="22">
      <t>ソウリョウ</t>
    </rPh>
    <rPh sb="22" eb="24">
      <t>シャリョウ</t>
    </rPh>
    <rPh sb="25" eb="28">
      <t>シュウゼンヒ</t>
    </rPh>
    <rPh sb="29" eb="32">
      <t>ホケンリョウ</t>
    </rPh>
    <rPh sb="32" eb="33">
      <t>トウ</t>
    </rPh>
    <rPh sb="34" eb="37">
      <t>ショケイヒ</t>
    </rPh>
    <rPh sb="39" eb="41">
      <t>フタン</t>
    </rPh>
    <rPh sb="42" eb="45">
      <t>リヨウシャ</t>
    </rPh>
    <rPh sb="46" eb="47">
      <t>モト</t>
    </rPh>
    <rPh sb="53" eb="55">
      <t>ウンユ</t>
    </rPh>
    <rPh sb="55" eb="57">
      <t>シキョク</t>
    </rPh>
    <rPh sb="59" eb="61">
      <t>トドケデ</t>
    </rPh>
    <rPh sb="62" eb="63">
      <t>オコナ</t>
    </rPh>
    <phoneticPr fontId="4"/>
  </si>
  <si>
    <t>⑧実費の設定に際しては、利用者に過度な負担を求めないよう配慮し、利用者に対象費用の積算根拠を示して十分に説明を行って同意を得るとともに、運営規程及び重要事項説明書に明記している</t>
    <rPh sb="1" eb="3">
      <t>ジッピ</t>
    </rPh>
    <rPh sb="4" eb="6">
      <t>セッテイ</t>
    </rPh>
    <rPh sb="7" eb="8">
      <t>サイ</t>
    </rPh>
    <rPh sb="12" eb="15">
      <t>リヨウシャ</t>
    </rPh>
    <rPh sb="16" eb="18">
      <t>カド</t>
    </rPh>
    <rPh sb="19" eb="21">
      <t>フタン</t>
    </rPh>
    <rPh sb="22" eb="23">
      <t>モト</t>
    </rPh>
    <rPh sb="28" eb="30">
      <t>ハイリョ</t>
    </rPh>
    <rPh sb="32" eb="35">
      <t>リヨウシャ</t>
    </rPh>
    <rPh sb="36" eb="38">
      <t>タイショウ</t>
    </rPh>
    <rPh sb="38" eb="40">
      <t>ヒヨウ</t>
    </rPh>
    <rPh sb="41" eb="43">
      <t>セキサン</t>
    </rPh>
    <rPh sb="43" eb="45">
      <t>コンキョ</t>
    </rPh>
    <rPh sb="46" eb="47">
      <t>シメ</t>
    </rPh>
    <rPh sb="49" eb="51">
      <t>ジュウブン</t>
    </rPh>
    <rPh sb="52" eb="54">
      <t>セツメイ</t>
    </rPh>
    <rPh sb="55" eb="56">
      <t>オコナ</t>
    </rPh>
    <rPh sb="58" eb="60">
      <t>ドウイ</t>
    </rPh>
    <rPh sb="61" eb="62">
      <t>エ</t>
    </rPh>
    <rPh sb="68" eb="70">
      <t>ウンエイ</t>
    </rPh>
    <rPh sb="70" eb="72">
      <t>キテイ</t>
    </rPh>
    <rPh sb="72" eb="73">
      <t>オヨ</t>
    </rPh>
    <rPh sb="74" eb="76">
      <t>ジュウヨウ</t>
    </rPh>
    <rPh sb="76" eb="78">
      <t>ジコウ</t>
    </rPh>
    <rPh sb="78" eb="81">
      <t>セツメイショ</t>
    </rPh>
    <rPh sb="82" eb="84">
      <t>メイキ</t>
    </rPh>
    <phoneticPr fontId="4"/>
  </si>
  <si>
    <t>（※）ガソリン代のみの負担の場合は、届出不要</t>
    <phoneticPr fontId="4"/>
  </si>
  <si>
    <t>(2)②、③で該当にチェックした場合、下記を記入してください。</t>
    <rPh sb="7" eb="9">
      <t>ガイトウ</t>
    </rPh>
    <rPh sb="16" eb="18">
      <t>バアイ</t>
    </rPh>
    <rPh sb="19" eb="21">
      <t>カキ</t>
    </rPh>
    <rPh sb="22" eb="24">
      <t>キニュウ</t>
    </rPh>
    <phoneticPr fontId="4"/>
  </si>
  <si>
    <t>送迎場所</t>
    <rPh sb="0" eb="2">
      <t>ソウゲイ</t>
    </rPh>
    <rPh sb="2" eb="4">
      <t>バショ</t>
    </rPh>
    <phoneticPr fontId="4"/>
  </si>
  <si>
    <t>送迎場所を居宅以外とした理由</t>
    <rPh sb="0" eb="2">
      <t>ソウゲイ</t>
    </rPh>
    <rPh sb="2" eb="4">
      <t>バショ</t>
    </rPh>
    <rPh sb="5" eb="7">
      <t>キョタク</t>
    </rPh>
    <rPh sb="7" eb="9">
      <t>イガイ</t>
    </rPh>
    <rPh sb="12" eb="14">
      <t>リユウ</t>
    </rPh>
    <phoneticPr fontId="4"/>
  </si>
  <si>
    <t>例）</t>
    <rPh sb="0" eb="1">
      <t>レイ</t>
    </rPh>
    <phoneticPr fontId="4"/>
  </si>
  <si>
    <t>自宅から100m離れた国道</t>
    <rPh sb="0" eb="2">
      <t>ジタク</t>
    </rPh>
    <rPh sb="8" eb="9">
      <t>ハナ</t>
    </rPh>
    <rPh sb="11" eb="13">
      <t>コクドウ</t>
    </rPh>
    <phoneticPr fontId="4"/>
  </si>
  <si>
    <t>自宅前の道路が狭隘で、自宅前まで送迎できない</t>
    <rPh sb="0" eb="2">
      <t>ジタク</t>
    </rPh>
    <rPh sb="2" eb="3">
      <t>マエ</t>
    </rPh>
    <rPh sb="4" eb="6">
      <t>ドウロ</t>
    </rPh>
    <rPh sb="7" eb="9">
      <t>キョウアイ</t>
    </rPh>
    <rPh sb="11" eb="14">
      <t>ジタクマエ</t>
    </rPh>
    <rPh sb="16" eb="18">
      <t>ソウゲイ</t>
    </rPh>
    <phoneticPr fontId="4"/>
  </si>
  <si>
    <t>注１）記入欄に収まりきらない場合は、任意様式により報告すること。</t>
    <rPh sb="0" eb="1">
      <t>チュウ</t>
    </rPh>
    <rPh sb="3" eb="6">
      <t>キニュウラン</t>
    </rPh>
    <rPh sb="7" eb="8">
      <t>オサ</t>
    </rPh>
    <rPh sb="14" eb="16">
      <t>バアイ</t>
    </rPh>
    <rPh sb="18" eb="20">
      <t>ニンイ</t>
    </rPh>
    <rPh sb="20" eb="22">
      <t>ヨウシキ</t>
    </rPh>
    <rPh sb="25" eb="27">
      <t>ホウコク</t>
    </rPh>
    <phoneticPr fontId="4"/>
  </si>
  <si>
    <t>注２）居宅以外であっても、事業所の最寄り駅や集合場所との間の送迎も対象となるが、事前に利用者と合意のうえ、特定の場所を定めておく必要があることに留意すること。</t>
    <rPh sb="0" eb="1">
      <t>チュウ</t>
    </rPh>
    <rPh sb="3" eb="5">
      <t>キョタク</t>
    </rPh>
    <rPh sb="5" eb="7">
      <t>イガイ</t>
    </rPh>
    <rPh sb="13" eb="16">
      <t>ジギョウショ</t>
    </rPh>
    <rPh sb="17" eb="19">
      <t>モヨ</t>
    </rPh>
    <rPh sb="20" eb="21">
      <t>エキ</t>
    </rPh>
    <rPh sb="22" eb="24">
      <t>シュウゴウ</t>
    </rPh>
    <rPh sb="24" eb="26">
      <t>バショ</t>
    </rPh>
    <rPh sb="28" eb="29">
      <t>アイダ</t>
    </rPh>
    <rPh sb="30" eb="32">
      <t>ソウゲイ</t>
    </rPh>
    <rPh sb="33" eb="35">
      <t>タイショウ</t>
    </rPh>
    <rPh sb="40" eb="42">
      <t>ジゼン</t>
    </rPh>
    <rPh sb="43" eb="46">
      <t>リヨウシャ</t>
    </rPh>
    <rPh sb="47" eb="49">
      <t>ゴウイ</t>
    </rPh>
    <rPh sb="53" eb="55">
      <t>トクテイ</t>
    </rPh>
    <rPh sb="56" eb="58">
      <t>バショ</t>
    </rPh>
    <rPh sb="59" eb="60">
      <t>サダ</t>
    </rPh>
    <rPh sb="64" eb="66">
      <t>ヒツヨウ</t>
    </rPh>
    <rPh sb="72" eb="74">
      <t>リュウイ</t>
    </rPh>
    <phoneticPr fontId="4"/>
  </si>
  <si>
    <t>３　就労継続支援Ａ型の利用者への送迎</t>
    <rPh sb="2" eb="4">
      <t>シュウロウ</t>
    </rPh>
    <rPh sb="4" eb="6">
      <t>ケイゾク</t>
    </rPh>
    <rPh sb="6" eb="8">
      <t>シエン</t>
    </rPh>
    <rPh sb="9" eb="10">
      <t>ガタ</t>
    </rPh>
    <rPh sb="11" eb="14">
      <t>リヨウシャ</t>
    </rPh>
    <rPh sb="16" eb="18">
      <t>ソウゲイ</t>
    </rPh>
    <phoneticPr fontId="4"/>
  </si>
  <si>
    <t>Ａ型事業所で、利用者に対し送迎を実施している場合、その理由を記載してください。</t>
    <phoneticPr fontId="4"/>
  </si>
  <si>
    <t>◎記入・提出にあたっての留意事項</t>
    <phoneticPr fontId="4"/>
  </si>
  <si>
    <t xml:space="preserve">  （１） この調査票は、生産活動を行っている事業所の会計について作成してください。</t>
    <rPh sb="8" eb="11">
      <t>チョウサヒョウ</t>
    </rPh>
    <rPh sb="13" eb="15">
      <t>セイサン</t>
    </rPh>
    <rPh sb="15" eb="17">
      <t>カツドウ</t>
    </rPh>
    <rPh sb="18" eb="19">
      <t>オコナ</t>
    </rPh>
    <rPh sb="23" eb="25">
      <t>ジギョウ</t>
    </rPh>
    <rPh sb="25" eb="26">
      <t>ショ</t>
    </rPh>
    <rPh sb="27" eb="29">
      <t>カイケイ</t>
    </rPh>
    <rPh sb="33" eb="35">
      <t>サクセイ</t>
    </rPh>
    <phoneticPr fontId="4"/>
  </si>
  <si>
    <t xml:space="preserve">  （３） 入力では、黄色のセルを選択すると、その右側にドロップダウン矢印「▼」が表示されます。 </t>
    <rPh sb="6" eb="8">
      <t>ニュウリョク</t>
    </rPh>
    <rPh sb="11" eb="13">
      <t>キイロ</t>
    </rPh>
    <rPh sb="17" eb="19">
      <t>センタク</t>
    </rPh>
    <rPh sb="25" eb="27">
      <t>ミギガワ</t>
    </rPh>
    <rPh sb="35" eb="37">
      <t>ヤジルシ</t>
    </rPh>
    <rPh sb="41" eb="43">
      <t>ヒョウジ</t>
    </rPh>
    <phoneticPr fontId="4"/>
  </si>
  <si>
    <t>　    この矢印「▼」をクリックすると、内容に応じて設定されたリストが一覧で表示されますので、</t>
    <rPh sb="7" eb="9">
      <t>ヤジルシ</t>
    </rPh>
    <rPh sb="21" eb="23">
      <t>ナイヨウ</t>
    </rPh>
    <rPh sb="36" eb="38">
      <t>イチラン</t>
    </rPh>
    <rPh sb="39" eb="41">
      <t>ヒョウジ</t>
    </rPh>
    <phoneticPr fontId="4"/>
  </si>
  <si>
    <t>　　  その中から適当なものを選択し、クリックすることで入力できます。</t>
    <rPh sb="6" eb="7">
      <t>ナカ</t>
    </rPh>
    <rPh sb="9" eb="11">
      <t>テキトウ</t>
    </rPh>
    <rPh sb="15" eb="17">
      <t>センタク</t>
    </rPh>
    <rPh sb="28" eb="30">
      <t>ニュウリョク</t>
    </rPh>
    <phoneticPr fontId="4"/>
  </si>
  <si>
    <t xml:space="preserve">        水色のセルはドロップダウン矢印「▼」が表示されません。直接、手入力をしてください。</t>
    <rPh sb="8" eb="10">
      <t>ミズイロ</t>
    </rPh>
    <phoneticPr fontId="4"/>
  </si>
  <si>
    <t>　　　内訳表等）を添付してください。また、根拠資料の該当箇所にマーカーをしておいてください。</t>
    <rPh sb="21" eb="23">
      <t>コンキョ</t>
    </rPh>
    <rPh sb="23" eb="25">
      <t>シリョウ</t>
    </rPh>
    <rPh sb="26" eb="28">
      <t>ガイトウ</t>
    </rPh>
    <rPh sb="27" eb="28">
      <t>トウ</t>
    </rPh>
    <rPh sb="28" eb="30">
      <t>カショ</t>
    </rPh>
    <phoneticPr fontId="4"/>
  </si>
  <si>
    <t>就労系障害福祉サービス提供事業所調査票（様式１）</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</si>
  <si>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事業所名</t>
    <rPh sb="0" eb="3">
      <t>ジギョウショ</t>
    </rPh>
    <rPh sb="3" eb="4">
      <t>メイ</t>
    </rPh>
    <phoneticPr fontId="4"/>
  </si>
  <si>
    <t>質問</t>
    <rPh sb="0" eb="2">
      <t>シツモン</t>
    </rPh>
    <phoneticPr fontId="4"/>
  </si>
  <si>
    <t>回答</t>
  </si>
  <si>
    <t>１　区分経理</t>
    <rPh sb="2" eb="4">
      <t>クブン</t>
    </rPh>
    <rPh sb="4" eb="6">
      <t>ケイリ</t>
    </rPh>
    <phoneticPr fontId="25"/>
  </si>
  <si>
    <t xml:space="preserve">１－１　経理区分を明確にして区分経理しているか。
（就労会計、福祉会計、他サービス等に区分しているか。）
「いる、いない」を選択してください。
　区分している場合には、その状況について該当している項目について「○」を選択していただき、具体的な内容を記載してください（複数回答可）。
　区分していない場合には、区分できない理由等を右欄に記載してください。
</t>
    <rPh sb="4" eb="6">
      <t>ケイリ</t>
    </rPh>
    <rPh sb="6" eb="8">
      <t>クブン</t>
    </rPh>
    <rPh sb="9" eb="11">
      <t>メイカク</t>
    </rPh>
    <rPh sb="14" eb="16">
      <t>クブン</t>
    </rPh>
    <rPh sb="16" eb="18">
      <t>ケイリ</t>
    </rPh>
    <rPh sb="26" eb="28">
      <t>シュウロウ</t>
    </rPh>
    <rPh sb="28" eb="30">
      <t>カイケイ</t>
    </rPh>
    <rPh sb="31" eb="33">
      <t>フクシ</t>
    </rPh>
    <rPh sb="33" eb="35">
      <t>カイケイ</t>
    </rPh>
    <rPh sb="36" eb="37">
      <t>タ</t>
    </rPh>
    <rPh sb="41" eb="42">
      <t>トウ</t>
    </rPh>
    <rPh sb="43" eb="45">
      <t>クブン</t>
    </rPh>
    <rPh sb="62" eb="64">
      <t>センタク</t>
    </rPh>
    <rPh sb="74" eb="76">
      <t>クブン</t>
    </rPh>
    <rPh sb="93" eb="95">
      <t>ガイトウ</t>
    </rPh>
    <rPh sb="99" eb="101">
      <t>コウモク</t>
    </rPh>
    <rPh sb="109" eb="111">
      <t>センタク</t>
    </rPh>
    <rPh sb="143" eb="145">
      <t>クブン</t>
    </rPh>
    <rPh sb="150" eb="152">
      <t>バアイ</t>
    </rPh>
    <rPh sb="155" eb="157">
      <t>クブン</t>
    </rPh>
    <rPh sb="161" eb="163">
      <t>リユウ</t>
    </rPh>
    <rPh sb="163" eb="164">
      <t>トウ</t>
    </rPh>
    <rPh sb="165" eb="166">
      <t>ミギ</t>
    </rPh>
    <rPh sb="166" eb="167">
      <t>ラン</t>
    </rPh>
    <rPh sb="168" eb="170">
      <t>キサイ</t>
    </rPh>
    <phoneticPr fontId="4"/>
  </si>
  <si>
    <t xml:space="preserve">（区分できない理由）
</t>
    <rPh sb="1" eb="3">
      <t>クブン</t>
    </rPh>
    <rPh sb="7" eb="9">
      <t>リユウ</t>
    </rPh>
    <phoneticPr fontId="25"/>
  </si>
  <si>
    <t>１－２　決算書上で区分している（右欄に具体的にどのように区分しているか記載してください。）</t>
    <rPh sb="4" eb="6">
      <t>ケッサン</t>
    </rPh>
    <rPh sb="6" eb="7">
      <t>ショ</t>
    </rPh>
    <rPh sb="7" eb="8">
      <t>ジョウ</t>
    </rPh>
    <rPh sb="9" eb="11">
      <t>クブン</t>
    </rPh>
    <rPh sb="16" eb="17">
      <t>ミギ</t>
    </rPh>
    <rPh sb="17" eb="18">
      <t>ラン</t>
    </rPh>
    <rPh sb="19" eb="22">
      <t>グタイテキ</t>
    </rPh>
    <rPh sb="28" eb="30">
      <t>クブン</t>
    </rPh>
    <rPh sb="35" eb="37">
      <t>キサイ</t>
    </rPh>
    <phoneticPr fontId="25"/>
  </si>
  <si>
    <t>１－３　収入支出の会計を区分している（右欄に具体的にどのように区分しているか記載してください。）</t>
    <rPh sb="4" eb="6">
      <t>シュウニュウ</t>
    </rPh>
    <rPh sb="6" eb="8">
      <t>シシュツ</t>
    </rPh>
    <rPh sb="9" eb="11">
      <t>カイケイ</t>
    </rPh>
    <rPh sb="12" eb="14">
      <t>クブン</t>
    </rPh>
    <rPh sb="19" eb="20">
      <t>ミギ</t>
    </rPh>
    <rPh sb="20" eb="21">
      <t>ラン</t>
    </rPh>
    <rPh sb="22" eb="25">
      <t>グタイテキ</t>
    </rPh>
    <rPh sb="31" eb="33">
      <t>クブン</t>
    </rPh>
    <rPh sb="38" eb="40">
      <t>キサイ</t>
    </rPh>
    <phoneticPr fontId="25"/>
  </si>
  <si>
    <t>１－４　その他（右欄に具体的に記載してください。）</t>
    <rPh sb="6" eb="7">
      <t>タ</t>
    </rPh>
    <rPh sb="8" eb="9">
      <t>ミギ</t>
    </rPh>
    <rPh sb="9" eb="10">
      <t>ラン</t>
    </rPh>
    <rPh sb="11" eb="14">
      <t>グタイテキ</t>
    </rPh>
    <rPh sb="15" eb="17">
      <t>キサイ</t>
    </rPh>
    <phoneticPr fontId="25"/>
  </si>
  <si>
    <t>２　区分経理の内容（上記１－１で「いる」を選択した場合のみ下記について回答してください。）</t>
    <rPh sb="2" eb="4">
      <t>クブン</t>
    </rPh>
    <rPh sb="4" eb="6">
      <t>ケイリ</t>
    </rPh>
    <rPh sb="7" eb="9">
      <t>ナイヨウ</t>
    </rPh>
    <rPh sb="10" eb="12">
      <t>ジョウキ</t>
    </rPh>
    <rPh sb="21" eb="23">
      <t>センタク</t>
    </rPh>
    <rPh sb="25" eb="27">
      <t>バアイ</t>
    </rPh>
    <rPh sb="29" eb="31">
      <t>カキ</t>
    </rPh>
    <rPh sb="35" eb="37">
      <t>カイトウ</t>
    </rPh>
    <phoneticPr fontId="25"/>
  </si>
  <si>
    <t>２－１　サービスごとの事業収入について、どのような費目を計上しているか、費目名を右欄に記載してください。</t>
    <rPh sb="11" eb="13">
      <t>ジギョウ</t>
    </rPh>
    <rPh sb="13" eb="15">
      <t>シュウニュウ</t>
    </rPh>
    <rPh sb="25" eb="27">
      <t>ヒモク</t>
    </rPh>
    <rPh sb="28" eb="30">
      <t>ケイジョウ</t>
    </rPh>
    <rPh sb="36" eb="38">
      <t>ヒモク</t>
    </rPh>
    <rPh sb="38" eb="39">
      <t>メイ</t>
    </rPh>
    <rPh sb="40" eb="41">
      <t>ミギ</t>
    </rPh>
    <rPh sb="41" eb="42">
      <t>ラン</t>
    </rPh>
    <rPh sb="43" eb="45">
      <t>キサイ</t>
    </rPh>
    <phoneticPr fontId="25"/>
  </si>
  <si>
    <t>２－２　サービスごとの経費について、どのような費目を計上しているか、費目名を右欄に記載してください。</t>
    <rPh sb="11" eb="13">
      <t>ケイヒ</t>
    </rPh>
    <rPh sb="23" eb="25">
      <t>ヒモク</t>
    </rPh>
    <rPh sb="26" eb="28">
      <t>ケイジョウ</t>
    </rPh>
    <rPh sb="34" eb="36">
      <t>ヒモク</t>
    </rPh>
    <rPh sb="36" eb="37">
      <t>メイ</t>
    </rPh>
    <rPh sb="38" eb="39">
      <t>ミギ</t>
    </rPh>
    <rPh sb="39" eb="40">
      <t>ラン</t>
    </rPh>
    <rPh sb="41" eb="43">
      <t>キサイ</t>
    </rPh>
    <phoneticPr fontId="25"/>
  </si>
  <si>
    <t>２－３　各サービスに係る共通経費について、どのような方法で区分しているか、右欄に記載してください。</t>
    <rPh sb="4" eb="5">
      <t>カク</t>
    </rPh>
    <rPh sb="10" eb="11">
      <t>カカ</t>
    </rPh>
    <rPh sb="12" eb="14">
      <t>キョウツウ</t>
    </rPh>
    <rPh sb="14" eb="16">
      <t>ケイヒ</t>
    </rPh>
    <rPh sb="26" eb="28">
      <t>ホウホウ</t>
    </rPh>
    <rPh sb="29" eb="31">
      <t>クブン</t>
    </rPh>
    <rPh sb="37" eb="38">
      <t>ミギ</t>
    </rPh>
    <rPh sb="38" eb="39">
      <t>ラン</t>
    </rPh>
    <rPh sb="40" eb="42">
      <t>キサイ</t>
    </rPh>
    <phoneticPr fontId="25"/>
  </si>
  <si>
    <t>就労系障害福祉サービス提供事業所調査票（様式２）</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</si>
  <si>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就労移行支援、就労継続支援（Ａ型、Ｂ型）等、それぞれのサービスごとに、下記に記入してください。</t>
    <rPh sb="0" eb="2">
      <t>シュウロウ</t>
    </rPh>
    <rPh sb="2" eb="4">
      <t>イコウ</t>
    </rPh>
    <rPh sb="4" eb="6">
      <t>シエン</t>
    </rPh>
    <rPh sb="7" eb="9">
      <t>シュウロウ</t>
    </rPh>
    <rPh sb="9" eb="11">
      <t>ケイゾク</t>
    </rPh>
    <rPh sb="11" eb="13">
      <t>シエン</t>
    </rPh>
    <rPh sb="15" eb="16">
      <t>ガタ</t>
    </rPh>
    <rPh sb="18" eb="19">
      <t>ガタ</t>
    </rPh>
    <rPh sb="20" eb="21">
      <t>トウ</t>
    </rPh>
    <rPh sb="35" eb="37">
      <t>カキ</t>
    </rPh>
    <rPh sb="38" eb="40">
      <t>キニュウ</t>
    </rPh>
    <phoneticPr fontId="25"/>
  </si>
  <si>
    <t>就労移行支援
(注1)</t>
    <rPh sb="0" eb="2">
      <t>シュウロウ</t>
    </rPh>
    <rPh sb="2" eb="4">
      <t>イコウ</t>
    </rPh>
    <rPh sb="4" eb="6">
      <t>シエン</t>
    </rPh>
    <rPh sb="8" eb="9">
      <t>チュウ</t>
    </rPh>
    <phoneticPr fontId="25"/>
  </si>
  <si>
    <t>就労継続支援Ａ型</t>
    <rPh sb="0" eb="2">
      <t>シュウロウ</t>
    </rPh>
    <rPh sb="2" eb="4">
      <t>ケイゾク</t>
    </rPh>
    <rPh sb="4" eb="6">
      <t>シエン</t>
    </rPh>
    <rPh sb="7" eb="8">
      <t>ガタ</t>
    </rPh>
    <phoneticPr fontId="25"/>
  </si>
  <si>
    <t>就労継続支援Ｂ型</t>
    <rPh sb="0" eb="2">
      <t>シュウロウ</t>
    </rPh>
    <rPh sb="2" eb="4">
      <t>ケイゾク</t>
    </rPh>
    <rPh sb="4" eb="6">
      <t>シエン</t>
    </rPh>
    <rPh sb="7" eb="8">
      <t>ガタ</t>
    </rPh>
    <phoneticPr fontId="25"/>
  </si>
  <si>
    <t>１　事業内容
　（具体的な作
　　業内容等も
　　記述してく
　　ださい。）</t>
    <rPh sb="2" eb="4">
      <t>ジギョウ</t>
    </rPh>
    <rPh sb="4" eb="6">
      <t>ナイヨウ</t>
    </rPh>
    <rPh sb="9" eb="12">
      <t>グタイテキ</t>
    </rPh>
    <rPh sb="13" eb="14">
      <t>サク</t>
    </rPh>
    <rPh sb="17" eb="18">
      <t>ギョウ</t>
    </rPh>
    <rPh sb="18" eb="20">
      <t>ナイヨウ</t>
    </rPh>
    <rPh sb="20" eb="21">
      <t>トウ</t>
    </rPh>
    <rPh sb="25" eb="27">
      <t>キジュツ</t>
    </rPh>
    <phoneticPr fontId="25"/>
  </si>
  <si>
    <t xml:space="preserve">２　事業収入
　（単位：円）
</t>
    <rPh sb="2" eb="4">
      <t>ジギョウ</t>
    </rPh>
    <rPh sb="4" eb="6">
      <t>シュウニュウ</t>
    </rPh>
    <rPh sb="9" eb="11">
      <t>タンイ</t>
    </rPh>
    <rPh sb="12" eb="13">
      <t>エン</t>
    </rPh>
    <phoneticPr fontId="25"/>
  </si>
  <si>
    <t>３　経費  (注4)
　（単位：円）</t>
    <rPh sb="2" eb="4">
      <t>ケイヒ</t>
    </rPh>
    <rPh sb="7" eb="8">
      <t>チュウ</t>
    </rPh>
    <rPh sb="13" eb="15">
      <t>タンイ</t>
    </rPh>
    <rPh sb="16" eb="17">
      <t>エン</t>
    </rPh>
    <phoneticPr fontId="25"/>
  </si>
  <si>
    <t>４　事業収入
　－経費  (注4)
　（単位：円）</t>
    <rPh sb="2" eb="4">
      <t>ジギョウ</t>
    </rPh>
    <rPh sb="4" eb="6">
      <t>シュウニュウ</t>
    </rPh>
    <rPh sb="9" eb="11">
      <t>ケイヒ</t>
    </rPh>
    <rPh sb="14" eb="15">
      <t>チュウ</t>
    </rPh>
    <rPh sb="20" eb="22">
      <t>タンイ</t>
    </rPh>
    <rPh sb="23" eb="24">
      <t>エン</t>
    </rPh>
    <phoneticPr fontId="25"/>
  </si>
  <si>
    <t>A型利用（雇用契約締結）</t>
    <rPh sb="1" eb="2">
      <t>ガタ</t>
    </rPh>
    <rPh sb="2" eb="4">
      <t>リヨウ</t>
    </rPh>
    <rPh sb="5" eb="7">
      <t>コヨウ</t>
    </rPh>
    <rPh sb="7" eb="9">
      <t>ケイヤク</t>
    </rPh>
    <rPh sb="9" eb="11">
      <t>テイケツ</t>
    </rPh>
    <phoneticPr fontId="25"/>
  </si>
  <si>
    <t>(注2、3）</t>
    <rPh sb="1" eb="2">
      <t>チュウ</t>
    </rPh>
    <phoneticPr fontId="25"/>
  </si>
  <si>
    <t>A型利用（雇用契約を締結しない）</t>
    <rPh sb="1" eb="2">
      <t>ガタ</t>
    </rPh>
    <rPh sb="2" eb="4">
      <t>リヨウ</t>
    </rPh>
    <rPh sb="5" eb="7">
      <t>コヨウ</t>
    </rPh>
    <rPh sb="7" eb="9">
      <t>ケイヤク</t>
    </rPh>
    <rPh sb="10" eb="12">
      <t>テイケツ</t>
    </rPh>
    <phoneticPr fontId="25"/>
  </si>
  <si>
    <t>利用者及び従業者以外の雇用</t>
    <rPh sb="0" eb="3">
      <t>リヨウシャ</t>
    </rPh>
    <rPh sb="3" eb="4">
      <t>オヨ</t>
    </rPh>
    <rPh sb="5" eb="8">
      <t>ジュウギョウシャ</t>
    </rPh>
    <rPh sb="8" eb="10">
      <t>イガイ</t>
    </rPh>
    <rPh sb="11" eb="13">
      <t>コヨウ</t>
    </rPh>
    <phoneticPr fontId="25"/>
  </si>
  <si>
    <t>(注2）</t>
    <rPh sb="1" eb="2">
      <t>チュウ</t>
    </rPh>
    <phoneticPr fontId="25"/>
  </si>
  <si>
    <t>７　1時間当た
　り平均賃金額
　（単位：円）</t>
    <rPh sb="3" eb="5">
      <t>ジカン</t>
    </rPh>
    <rPh sb="5" eb="6">
      <t>ア</t>
    </rPh>
    <rPh sb="10" eb="12">
      <t>ヘイキン</t>
    </rPh>
    <rPh sb="12" eb="14">
      <t>チンギン</t>
    </rPh>
    <rPh sb="14" eb="15">
      <t>ガク</t>
    </rPh>
    <rPh sb="18" eb="20">
      <t>タンイ</t>
    </rPh>
    <rPh sb="21" eb="22">
      <t>エン</t>
    </rPh>
    <phoneticPr fontId="25"/>
  </si>
  <si>
    <t>(注3）</t>
    <rPh sb="1" eb="2">
      <t>チュウ</t>
    </rPh>
    <phoneticPr fontId="25"/>
  </si>
  <si>
    <t>８-1　工賃支給規程の整備状況</t>
    <rPh sb="4" eb="6">
      <t>コウチン</t>
    </rPh>
    <rPh sb="6" eb="8">
      <t>シキュウ</t>
    </rPh>
    <rPh sb="8" eb="10">
      <t>キテイ</t>
    </rPh>
    <rPh sb="11" eb="13">
      <t>セイビ</t>
    </rPh>
    <rPh sb="13" eb="15">
      <t>ジョウキョウ</t>
    </rPh>
    <phoneticPr fontId="25"/>
  </si>
  <si>
    <t>8-2　工賃の配分方法（考え方）
※複数選択可</t>
    <rPh sb="4" eb="6">
      <t>コウチン</t>
    </rPh>
    <rPh sb="7" eb="9">
      <t>ハイブン</t>
    </rPh>
    <rPh sb="9" eb="11">
      <t>ホウホウ</t>
    </rPh>
    <rPh sb="12" eb="13">
      <t>カンガ</t>
    </rPh>
    <rPh sb="14" eb="15">
      <t>カタ</t>
    </rPh>
    <rPh sb="19" eb="21">
      <t>フクスウ</t>
    </rPh>
    <rPh sb="21" eb="23">
      <t>センタク</t>
    </rPh>
    <rPh sb="23" eb="24">
      <t>カ</t>
    </rPh>
    <phoneticPr fontId="25"/>
  </si>
  <si>
    <t>（注1）「就労移行支援」については、サービスにおいて生産活動を行っていて事業収入（サービス費以外の生産活動に
　　　伴う収入）が発生する場合についてのみ記載してください。</t>
    <rPh sb="1" eb="2">
      <t>チュウ</t>
    </rPh>
    <rPh sb="5" eb="7">
      <t>シュウロウ</t>
    </rPh>
    <rPh sb="7" eb="9">
      <t>イコウ</t>
    </rPh>
    <rPh sb="9" eb="11">
      <t>シエン</t>
    </rPh>
    <rPh sb="26" eb="28">
      <t>セイサン</t>
    </rPh>
    <rPh sb="28" eb="30">
      <t>カツドウ</t>
    </rPh>
    <rPh sb="31" eb="32">
      <t>オコナ</t>
    </rPh>
    <rPh sb="36" eb="38">
      <t>ジギョウ</t>
    </rPh>
    <rPh sb="38" eb="40">
      <t>シュウニュウ</t>
    </rPh>
    <rPh sb="45" eb="46">
      <t>ヒ</t>
    </rPh>
    <rPh sb="46" eb="48">
      <t>イガイ</t>
    </rPh>
    <rPh sb="49" eb="51">
      <t>セイサン</t>
    </rPh>
    <rPh sb="51" eb="53">
      <t>カツドウ</t>
    </rPh>
    <rPh sb="58" eb="59">
      <t>トモナ</t>
    </rPh>
    <rPh sb="60" eb="62">
      <t>シュウニュウ</t>
    </rPh>
    <rPh sb="64" eb="66">
      <t>ハッセイ</t>
    </rPh>
    <rPh sb="68" eb="70">
      <t>バアイ</t>
    </rPh>
    <rPh sb="76" eb="78">
      <t>キサイ</t>
    </rPh>
    <phoneticPr fontId="25"/>
  </si>
  <si>
    <t>（注2）就労継続支援B型について、各自治体等からの補助金により工賃を支払いしている場合、補助金分を控除した
　　　金額を記載してください。</t>
    <rPh sb="1" eb="2">
      <t>チュウ</t>
    </rPh>
    <rPh sb="17" eb="18">
      <t>カク</t>
    </rPh>
    <rPh sb="18" eb="21">
      <t>ジチタイ</t>
    </rPh>
    <rPh sb="21" eb="22">
      <t>ナド</t>
    </rPh>
    <rPh sb="25" eb="27">
      <t>ホジョ</t>
    </rPh>
    <rPh sb="27" eb="28">
      <t>キン</t>
    </rPh>
    <rPh sb="31" eb="33">
      <t>コウチン</t>
    </rPh>
    <rPh sb="34" eb="36">
      <t>シハラ</t>
    </rPh>
    <rPh sb="41" eb="43">
      <t>バアイ</t>
    </rPh>
    <rPh sb="44" eb="47">
      <t>ホジョキン</t>
    </rPh>
    <rPh sb="47" eb="48">
      <t>ブン</t>
    </rPh>
    <rPh sb="49" eb="51">
      <t>コウジョ</t>
    </rPh>
    <rPh sb="57" eb="59">
      <t>キンガク</t>
    </rPh>
    <rPh sb="60" eb="62">
      <t>キサイ</t>
    </rPh>
    <phoneticPr fontId="25"/>
  </si>
  <si>
    <t>（注3）就労継続支援A型について、雇用契約を締結しない利用者がいる場合や利用者及び従業者以外の雇用がある場合には、５～７の内訳欄にも金額を記載してください。</t>
    <rPh sb="1" eb="2">
      <t>チュウ</t>
    </rPh>
    <rPh sb="4" eb="6">
      <t>シュウロウ</t>
    </rPh>
    <rPh sb="6" eb="8">
      <t>ケイゾク</t>
    </rPh>
    <rPh sb="8" eb="10">
      <t>シエン</t>
    </rPh>
    <rPh sb="11" eb="12">
      <t>ガタ</t>
    </rPh>
    <rPh sb="17" eb="19">
      <t>コヨウ</t>
    </rPh>
    <rPh sb="19" eb="21">
      <t>ケイヤク</t>
    </rPh>
    <rPh sb="22" eb="24">
      <t>テイケツ</t>
    </rPh>
    <rPh sb="27" eb="30">
      <t>リヨウシャ</t>
    </rPh>
    <rPh sb="33" eb="35">
      <t>バアイ</t>
    </rPh>
    <rPh sb="36" eb="38">
      <t>リヨウ</t>
    </rPh>
    <rPh sb="38" eb="39">
      <t>シャ</t>
    </rPh>
    <rPh sb="39" eb="40">
      <t>オヨ</t>
    </rPh>
    <rPh sb="41" eb="44">
      <t>ジュウギョウシャ</t>
    </rPh>
    <rPh sb="44" eb="46">
      <t>イガイ</t>
    </rPh>
    <rPh sb="47" eb="49">
      <t>コヨウ</t>
    </rPh>
    <rPh sb="52" eb="54">
      <t>バアイ</t>
    </rPh>
    <rPh sb="61" eb="63">
      <t>ウチワケ</t>
    </rPh>
    <rPh sb="63" eb="64">
      <t>ラン</t>
    </rPh>
    <rPh sb="66" eb="68">
      <t>キンガク</t>
    </rPh>
    <rPh sb="69" eb="71">
      <t>キサイ</t>
    </rPh>
    <phoneticPr fontId="25"/>
  </si>
  <si>
    <t>（注4）「経費」欄には、利用者に対して支払った賃金又は工賃を差し引いた金額を記載してください。</t>
    <rPh sb="1" eb="2">
      <t>チュウ</t>
    </rPh>
    <rPh sb="5" eb="7">
      <t>ケイヒ</t>
    </rPh>
    <rPh sb="8" eb="9">
      <t>ラン</t>
    </rPh>
    <rPh sb="12" eb="15">
      <t>リヨウシャ</t>
    </rPh>
    <rPh sb="16" eb="17">
      <t>タイ</t>
    </rPh>
    <rPh sb="19" eb="21">
      <t>シハラ</t>
    </rPh>
    <rPh sb="23" eb="25">
      <t>チンギン</t>
    </rPh>
    <rPh sb="25" eb="26">
      <t>マタ</t>
    </rPh>
    <rPh sb="27" eb="29">
      <t>コウチン</t>
    </rPh>
    <rPh sb="30" eb="31">
      <t>サ</t>
    </rPh>
    <rPh sb="32" eb="33">
      <t>ヒ</t>
    </rPh>
    <rPh sb="35" eb="37">
      <t>キンガク</t>
    </rPh>
    <rPh sb="38" eb="40">
      <t>キサイ</t>
    </rPh>
    <phoneticPr fontId="25"/>
  </si>
  <si>
    <t>（注5）就労移行支援（サービスにおいて生産活動を行っていて事業収入（サービス費以外の生産活動に伴う収入）が発生する場合）、就労継続支援A型（雇用契約を締結しない利用者がいる場合）、就労継続支援B型について、記載してください。</t>
    <rPh sb="4" eb="6">
      <t>シュウロウ</t>
    </rPh>
    <rPh sb="6" eb="8">
      <t>イコウ</t>
    </rPh>
    <rPh sb="8" eb="10">
      <t>シエン</t>
    </rPh>
    <rPh sb="61" eb="63">
      <t>シュウロウ</t>
    </rPh>
    <rPh sb="63" eb="65">
      <t>ケイゾク</t>
    </rPh>
    <rPh sb="65" eb="67">
      <t>シエン</t>
    </rPh>
    <rPh sb="68" eb="69">
      <t>ガタ</t>
    </rPh>
    <rPh sb="70" eb="72">
      <t>コヨウ</t>
    </rPh>
    <rPh sb="72" eb="74">
      <t>ケイヤク</t>
    </rPh>
    <rPh sb="75" eb="77">
      <t>テイケツ</t>
    </rPh>
    <rPh sb="80" eb="83">
      <t>リヨウシャ</t>
    </rPh>
    <rPh sb="86" eb="88">
      <t>バアイ</t>
    </rPh>
    <rPh sb="90" eb="92">
      <t>シュウロウ</t>
    </rPh>
    <rPh sb="92" eb="94">
      <t>ケイゾク</t>
    </rPh>
    <rPh sb="94" eb="96">
      <t>シエン</t>
    </rPh>
    <rPh sb="97" eb="98">
      <t>ガタ</t>
    </rPh>
    <rPh sb="103" eb="105">
      <t>キサイ</t>
    </rPh>
    <phoneticPr fontId="4"/>
  </si>
  <si>
    <t>（注6）出席日数以外の基準により、配分方法を定めている場合はその内容を記載してください。</t>
    <rPh sb="4" eb="6">
      <t>シュッセキ</t>
    </rPh>
    <rPh sb="6" eb="8">
      <t>ニッスウ</t>
    </rPh>
    <rPh sb="8" eb="10">
      <t>イガイ</t>
    </rPh>
    <rPh sb="11" eb="13">
      <t>キジュン</t>
    </rPh>
    <rPh sb="17" eb="19">
      <t>ハイブン</t>
    </rPh>
    <rPh sb="19" eb="21">
      <t>ホウホウ</t>
    </rPh>
    <rPh sb="22" eb="23">
      <t>サダ</t>
    </rPh>
    <rPh sb="27" eb="29">
      <t>バアイ</t>
    </rPh>
    <rPh sb="32" eb="34">
      <t>ナイヨウ</t>
    </rPh>
    <rPh sb="35" eb="37">
      <t>キサイ</t>
    </rPh>
    <phoneticPr fontId="4"/>
  </si>
  <si>
    <t>就労系障害福祉サービス提供事業所調査票（様式３）</t>
    <rPh sb="0" eb="2">
      <t>シュウロウ</t>
    </rPh>
    <rPh sb="2" eb="3">
      <t>ケイ</t>
    </rPh>
    <rPh sb="3" eb="5">
      <t>ショウガイ</t>
    </rPh>
    <rPh sb="5" eb="7">
      <t>フクシ</t>
    </rPh>
    <rPh sb="11" eb="13">
      <t>テイキョウ</t>
    </rPh>
    <rPh sb="13" eb="16">
      <t>ジギョウショ</t>
    </rPh>
    <rPh sb="16" eb="19">
      <t>チョウサヒョウ</t>
    </rPh>
    <rPh sb="20" eb="22">
      <t>ヨウシキ</t>
    </rPh>
    <phoneticPr fontId="4"/>
  </si>
  <si>
    <t>様式２について、下記の事項に該当する場合に回答してください。</t>
    <rPh sb="0" eb="2">
      <t>ヨウシキ</t>
    </rPh>
    <rPh sb="8" eb="10">
      <t>カキ</t>
    </rPh>
    <rPh sb="11" eb="13">
      <t>ジコウ</t>
    </rPh>
    <rPh sb="14" eb="16">
      <t>ガイトウ</t>
    </rPh>
    <rPh sb="18" eb="20">
      <t>バアイ</t>
    </rPh>
    <rPh sb="21" eb="23">
      <t>カイトウ</t>
    </rPh>
    <phoneticPr fontId="25"/>
  </si>
  <si>
    <t>サービス毎に理由を記載してください。</t>
    <phoneticPr fontId="4"/>
  </si>
  <si>
    <t>就労移行支援</t>
    <rPh sb="0" eb="2">
      <t>シュウロウ</t>
    </rPh>
    <rPh sb="2" eb="4">
      <t>イコウ</t>
    </rPh>
    <rPh sb="4" eb="6">
      <t>シエン</t>
    </rPh>
    <phoneticPr fontId="25"/>
  </si>
  <si>
    <t>（記載例：雇用契約を締結した利用者に対して、最低賃金の支払をしなければならなかったため）</t>
    <phoneticPr fontId="25"/>
  </si>
  <si>
    <t>前年度までの積立金</t>
    <rPh sb="0" eb="3">
      <t>ゼンネンド</t>
    </rPh>
    <rPh sb="6" eb="9">
      <t>ツミタテキン</t>
    </rPh>
    <phoneticPr fontId="25"/>
  </si>
  <si>
    <t>その他</t>
    <rPh sb="2" eb="3">
      <t>タ</t>
    </rPh>
    <phoneticPr fontId="25"/>
  </si>
  <si>
    <t>その他に該当する場合は具体的に下記に記載してください。</t>
    <rPh sb="2" eb="3">
      <t>タ</t>
    </rPh>
    <rPh sb="4" eb="6">
      <t>ガイトウ</t>
    </rPh>
    <rPh sb="8" eb="10">
      <t>バアイ</t>
    </rPh>
    <rPh sb="11" eb="14">
      <t>グタイテキ</t>
    </rPh>
    <rPh sb="15" eb="17">
      <t>カキ</t>
    </rPh>
    <rPh sb="18" eb="20">
      <t>キサイ</t>
    </rPh>
    <phoneticPr fontId="25"/>
  </si>
  <si>
    <t>別紙様式２－１</t>
    <rPh sb="0" eb="2">
      <t>ベッシ</t>
    </rPh>
    <rPh sb="2" eb="4">
      <t>ヨウシキ</t>
    </rPh>
    <phoneticPr fontId="2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</si>
  <si>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21"/>
  </si>
  <si>
    <t>事業所名称</t>
    <rPh sb="0" eb="3">
      <t>ジギョウショ</t>
    </rPh>
    <rPh sb="3" eb="5">
      <t>メイショウ</t>
    </rPh>
    <phoneticPr fontId="21"/>
  </si>
  <si>
    <t>代表者氏名</t>
    <rPh sb="0" eb="3">
      <t>ダイヒョウシャ</t>
    </rPh>
    <rPh sb="3" eb="5">
      <t>シメイ</t>
    </rPh>
    <phoneticPr fontId="21"/>
  </si>
  <si>
    <t>事業所所在地</t>
    <rPh sb="0" eb="3">
      <t>ジギョウショ</t>
    </rPh>
    <rPh sb="3" eb="6">
      <t>ショザイチ</t>
    </rPh>
    <phoneticPr fontId="21"/>
  </si>
  <si>
    <t>連絡先</t>
    <rPh sb="0" eb="2">
      <t>レンラク</t>
    </rPh>
    <rPh sb="2" eb="3">
      <t>サキ</t>
    </rPh>
    <phoneticPr fontId="21"/>
  </si>
  <si>
    <t>電話番号</t>
    <rPh sb="0" eb="2">
      <t>デンワ</t>
    </rPh>
    <rPh sb="2" eb="4">
      <t>バンゴウ</t>
    </rPh>
    <phoneticPr fontId="21"/>
  </si>
  <si>
    <t>FAX番号</t>
    <rPh sb="3" eb="5">
      <t>バンゴウ</t>
    </rPh>
    <phoneticPr fontId="21"/>
  </si>
  <si>
    <t>職員数</t>
    <rPh sb="0" eb="3">
      <t>ショクインスウ</t>
    </rPh>
    <phoneticPr fontId="21"/>
  </si>
  <si>
    <t>定員</t>
    <rPh sb="0" eb="2">
      <t>テイイン</t>
    </rPh>
    <phoneticPr fontId="21"/>
  </si>
  <si>
    <t>利用者数</t>
    <rPh sb="0" eb="3">
      <t>リヨウシャ</t>
    </rPh>
    <rPh sb="3" eb="4">
      <t>スウ</t>
    </rPh>
    <phoneticPr fontId="21"/>
  </si>
  <si>
    <t>（うち身体</t>
    <rPh sb="3" eb="5">
      <t>シンタイ</t>
    </rPh>
    <phoneticPr fontId="21"/>
  </si>
  <si>
    <t>知的</t>
    <rPh sb="0" eb="2">
      <t>チテキ</t>
    </rPh>
    <phoneticPr fontId="21"/>
  </si>
  <si>
    <t>精神</t>
    <rPh sb="0" eb="2">
      <t>セイシン</t>
    </rPh>
    <phoneticPr fontId="21"/>
  </si>
  <si>
    <t>その他</t>
    <rPh sb="2" eb="3">
      <t>タ</t>
    </rPh>
    <phoneticPr fontId="21"/>
  </si>
  <si>
    <t>）</t>
    <phoneticPr fontId="21"/>
  </si>
  <si>
    <t>事業所の設置主体</t>
    <rPh sb="0" eb="3">
      <t>ジギョウショ</t>
    </rPh>
    <rPh sb="4" eb="6">
      <t>セッチ</t>
    </rPh>
    <rPh sb="6" eb="8">
      <t>シュタイ</t>
    </rPh>
    <phoneticPr fontId="21"/>
  </si>
  <si>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21"/>
  </si>
  <si>
    <t>設立年月日</t>
    <rPh sb="0" eb="2">
      <t>セツリツ</t>
    </rPh>
    <rPh sb="2" eb="5">
      <t>ネンガッピ</t>
    </rPh>
    <phoneticPr fontId="21"/>
  </si>
  <si>
    <t>改善計画期間</t>
    <rPh sb="0" eb="2">
      <t>カイゼン</t>
    </rPh>
    <rPh sb="2" eb="4">
      <t>ケイカク</t>
    </rPh>
    <rPh sb="4" eb="6">
      <t>キカン</t>
    </rPh>
    <phoneticPr fontId="21"/>
  </si>
  <si>
    <t>　　　　年　　月　　日　～　　　年　　月　　日（１年間とすること）</t>
    <rPh sb="4" eb="5">
      <t>ネン</t>
    </rPh>
    <rPh sb="7" eb="8">
      <t>ガツ</t>
    </rPh>
    <rPh sb="10" eb="11">
      <t>ニチ</t>
    </rPh>
    <rPh sb="16" eb="17">
      <t>ネン</t>
    </rPh>
    <rPh sb="19" eb="20">
      <t>ガツ</t>
    </rPh>
    <rPh sb="22" eb="23">
      <t>ニチ</t>
    </rPh>
    <rPh sb="25" eb="27">
      <t>ネンカン</t>
    </rPh>
    <phoneticPr fontId="21"/>
  </si>
  <si>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21"/>
  </si>
  <si>
    <t>（詳細かつ具体的に記載すること）</t>
    <rPh sb="1" eb="3">
      <t>ショウサイ</t>
    </rPh>
    <rPh sb="5" eb="8">
      <t>グタイテキ</t>
    </rPh>
    <rPh sb="9" eb="11">
      <t>キサイ</t>
    </rPh>
    <phoneticPr fontId="21"/>
  </si>
  <si>
    <t>(未達成理由)</t>
    <rPh sb="1" eb="4">
      <t>ミタッセイ</t>
    </rPh>
    <rPh sb="4" eb="6">
      <t>リユウ</t>
    </rPh>
    <phoneticPr fontId="21"/>
  </si>
  <si>
    <t>(具体的改善策)</t>
    <rPh sb="1" eb="4">
      <t>グタイテキ</t>
    </rPh>
    <rPh sb="4" eb="6">
      <t>カイゼン</t>
    </rPh>
    <rPh sb="6" eb="7">
      <t>サク</t>
    </rPh>
    <phoneticPr fontId="21"/>
  </si>
  <si>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21"/>
  </si>
  <si>
    <t>現在の事業内容</t>
    <rPh sb="0" eb="2">
      <t>ゲンザイ</t>
    </rPh>
    <rPh sb="3" eb="5">
      <t>ジギョウ</t>
    </rPh>
    <rPh sb="5" eb="7">
      <t>ナイヨウ</t>
    </rPh>
    <phoneticPr fontId="21"/>
  </si>
  <si>
    <t>計画期間を通じて実施する事業内容</t>
    <rPh sb="0" eb="2">
      <t>ケイカク</t>
    </rPh>
    <rPh sb="2" eb="4">
      <t>キカン</t>
    </rPh>
    <rPh sb="5" eb="6">
      <t>ツウ</t>
    </rPh>
    <rPh sb="8" eb="10">
      <t>ジッシ</t>
    </rPh>
    <rPh sb="12" eb="14">
      <t>ジギョウ</t>
    </rPh>
    <rPh sb="14" eb="16">
      <t>ナイヨウ</t>
    </rPh>
    <phoneticPr fontId="21"/>
  </si>
  <si>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21"/>
  </si>
  <si>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21"/>
  </si>
  <si>
    <t>現在の収入額</t>
    <rPh sb="0" eb="2">
      <t>ゲンザイ</t>
    </rPh>
    <rPh sb="3" eb="6">
      <t>シュウニュウガク</t>
    </rPh>
    <phoneticPr fontId="21"/>
  </si>
  <si>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21"/>
  </si>
  <si>
    <t>円</t>
    <rPh sb="0" eb="1">
      <t>エン</t>
    </rPh>
    <phoneticPr fontId="21"/>
  </si>
  <si>
    <t>（主な費目）</t>
    <rPh sb="1" eb="2">
      <t>オモ</t>
    </rPh>
    <rPh sb="3" eb="5">
      <t>ヒモク</t>
    </rPh>
    <phoneticPr fontId="21"/>
  </si>
  <si>
    <t>（積算根拠）</t>
    <rPh sb="1" eb="3">
      <t>セキサン</t>
    </rPh>
    <rPh sb="3" eb="5">
      <t>コンキョ</t>
    </rPh>
    <phoneticPr fontId="21"/>
  </si>
  <si>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21"/>
  </si>
  <si>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21"/>
  </si>
  <si>
    <t>現在の経費</t>
    <rPh sb="0" eb="2">
      <t>ゲンザイ</t>
    </rPh>
    <rPh sb="3" eb="5">
      <t>ケイヒ</t>
    </rPh>
    <phoneticPr fontId="21"/>
  </si>
  <si>
    <t>計画期間を通じて見込まれる経費</t>
    <rPh sb="0" eb="2">
      <t>ケイカク</t>
    </rPh>
    <rPh sb="2" eb="4">
      <t>キカン</t>
    </rPh>
    <rPh sb="5" eb="6">
      <t>ツウ</t>
    </rPh>
    <rPh sb="8" eb="10">
      <t>ミコ</t>
    </rPh>
    <rPh sb="13" eb="15">
      <t>ケイヒ</t>
    </rPh>
    <phoneticPr fontId="21"/>
  </si>
  <si>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21"/>
  </si>
  <si>
    <t>現在の「収入－経費」</t>
    <rPh sb="0" eb="2">
      <t>ゲンザイ</t>
    </rPh>
    <rPh sb="4" eb="6">
      <t>シュウニュウ</t>
    </rPh>
    <rPh sb="7" eb="9">
      <t>ケイヒ</t>
    </rPh>
    <phoneticPr fontId="21"/>
  </si>
  <si>
    <t>計画期間後の「収入－経費」</t>
    <rPh sb="0" eb="2">
      <t>ケイカク</t>
    </rPh>
    <rPh sb="2" eb="4">
      <t>キカン</t>
    </rPh>
    <rPh sb="4" eb="5">
      <t>ゴ</t>
    </rPh>
    <rPh sb="7" eb="9">
      <t>シュウニュウ</t>
    </rPh>
    <rPh sb="10" eb="12">
      <t>ケイヒ</t>
    </rPh>
    <phoneticPr fontId="21"/>
  </si>
  <si>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21"/>
  </si>
  <si>
    <t>現在の支払い総賃金額</t>
    <rPh sb="0" eb="2">
      <t>ゲンザイ</t>
    </rPh>
    <rPh sb="3" eb="5">
      <t>シハラ</t>
    </rPh>
    <rPh sb="6" eb="7">
      <t>ソウ</t>
    </rPh>
    <rPh sb="7" eb="10">
      <t>チンギンガク</t>
    </rPh>
    <phoneticPr fontId="21"/>
  </si>
  <si>
    <t>計画期間後の支払い総賃金額</t>
    <rPh sb="0" eb="2">
      <t>ケイカク</t>
    </rPh>
    <rPh sb="2" eb="4">
      <t>キカン</t>
    </rPh>
    <rPh sb="4" eb="5">
      <t>ゴ</t>
    </rPh>
    <rPh sb="6" eb="8">
      <t>シハラ</t>
    </rPh>
    <rPh sb="9" eb="10">
      <t>ソウ</t>
    </rPh>
    <rPh sb="10" eb="12">
      <t>チンギン</t>
    </rPh>
    <rPh sb="12" eb="13">
      <t>ガク</t>
    </rPh>
    <phoneticPr fontId="21"/>
  </si>
  <si>
    <t>事業所代表者署名欄　　　　　　　　　　</t>
    <rPh sb="0" eb="3">
      <t>ジギョウショ</t>
    </rPh>
    <rPh sb="3" eb="6">
      <t>ダイヒョウシャ</t>
    </rPh>
    <rPh sb="6" eb="9">
      <t>ショメイラン</t>
    </rPh>
    <phoneticPr fontId="21"/>
  </si>
  <si>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21"/>
  </si>
  <si>
    <t>※その他、社会福祉法人会計基準に基づく会計書類等、地方公共団体が必要と認める書類を添付させること。</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phoneticPr fontId="21"/>
  </si>
  <si>
    <t>別紙様式２－２</t>
    <rPh sb="0" eb="2">
      <t>ベッシ</t>
    </rPh>
    <rPh sb="2" eb="4">
      <t>ヨウシキ</t>
    </rPh>
    <phoneticPr fontId="21"/>
  </si>
  <si>
    <t>経営改善計画期間中の具体的改善策と実施時期等</t>
    <rPh sb="0" eb="2">
      <t>ケイエイ</t>
    </rPh>
    <rPh sb="2" eb="4">
      <t>カイゼン</t>
    </rPh>
    <rPh sb="4" eb="6">
      <t>ケイカク</t>
    </rPh>
    <rPh sb="6" eb="8">
      <t>キカン</t>
    </rPh>
    <rPh sb="8" eb="9">
      <t>チュウ</t>
    </rPh>
    <rPh sb="10" eb="13">
      <t>グタイテキ</t>
    </rPh>
    <rPh sb="13" eb="16">
      <t>カイゼンサク</t>
    </rPh>
    <rPh sb="16" eb="17">
      <t>タイサク</t>
    </rPh>
    <rPh sb="17" eb="19">
      <t>ジッシ</t>
    </rPh>
    <rPh sb="19" eb="21">
      <t>ジキ</t>
    </rPh>
    <rPh sb="21" eb="22">
      <t>トウ</t>
    </rPh>
    <phoneticPr fontId="21"/>
  </si>
  <si>
    <t>項目</t>
    <rPh sb="0" eb="2">
      <t>コウモク</t>
    </rPh>
    <phoneticPr fontId="21"/>
  </si>
  <si>
    <t>課題</t>
    <rPh sb="0" eb="2">
      <t>カダイ</t>
    </rPh>
    <phoneticPr fontId="21"/>
  </si>
  <si>
    <t>実施期間</t>
    <rPh sb="0" eb="2">
      <t>ジッシ</t>
    </rPh>
    <rPh sb="2" eb="4">
      <t>キカン</t>
    </rPh>
    <phoneticPr fontId="21"/>
  </si>
  <si>
    <t>具体的な改善策</t>
    <rPh sb="0" eb="3">
      <t>グタイテキ</t>
    </rPh>
    <rPh sb="4" eb="6">
      <t>カイゼン</t>
    </rPh>
    <rPh sb="6" eb="7">
      <t>サク</t>
    </rPh>
    <phoneticPr fontId="21"/>
  </si>
  <si>
    <t>（注）経営改善を行う項目(例：営業体制の強化、経費削減、販路拡大等）を記載するとともに、課題を記載し、その課題に対応するための実施期間と具体的な改善策をそれぞれ記載する。適宜欄は追加する。</t>
    <rPh sb="1" eb="2">
      <t>チュウ</t>
    </rPh>
    <rPh sb="3" eb="5">
      <t>ケイエイ</t>
    </rPh>
    <rPh sb="5" eb="7">
      <t>カイゼン</t>
    </rPh>
    <rPh sb="8" eb="9">
      <t>オコナ</t>
    </rPh>
    <rPh sb="10" eb="12">
      <t>コウモク</t>
    </rPh>
    <rPh sb="13" eb="14">
      <t>レイ</t>
    </rPh>
    <rPh sb="15" eb="17">
      <t>エイギョウ</t>
    </rPh>
    <rPh sb="17" eb="19">
      <t>タイセイ</t>
    </rPh>
    <rPh sb="20" eb="22">
      <t>キョウカ</t>
    </rPh>
    <rPh sb="23" eb="25">
      <t>ケイヒ</t>
    </rPh>
    <rPh sb="25" eb="27">
      <t>サクゲン</t>
    </rPh>
    <rPh sb="28" eb="30">
      <t>ハンロ</t>
    </rPh>
    <rPh sb="30" eb="32">
      <t>カクダイ</t>
    </rPh>
    <rPh sb="32" eb="33">
      <t>トウ</t>
    </rPh>
    <rPh sb="35" eb="37">
      <t>キサイ</t>
    </rPh>
    <rPh sb="44" eb="46">
      <t>カダイ</t>
    </rPh>
    <rPh sb="47" eb="49">
      <t>キサイ</t>
    </rPh>
    <rPh sb="53" eb="55">
      <t>カダイ</t>
    </rPh>
    <rPh sb="56" eb="58">
      <t>タイオウ</t>
    </rPh>
    <rPh sb="63" eb="65">
      <t>ジッシ</t>
    </rPh>
    <rPh sb="65" eb="67">
      <t>キカン</t>
    </rPh>
    <rPh sb="68" eb="71">
      <t>グタイテキ</t>
    </rPh>
    <rPh sb="72" eb="74">
      <t>カイゼン</t>
    </rPh>
    <rPh sb="74" eb="75">
      <t>サク</t>
    </rPh>
    <rPh sb="80" eb="82">
      <t>キサイ</t>
    </rPh>
    <rPh sb="85" eb="87">
      <t>テキギ</t>
    </rPh>
    <rPh sb="87" eb="88">
      <t>ラン</t>
    </rPh>
    <rPh sb="89" eb="91">
      <t>ツイカ</t>
    </rPh>
    <phoneticPr fontId="21"/>
  </si>
  <si>
    <t>（計画期間中の見込額）</t>
    <rPh sb="1" eb="3">
      <t>ケイカク</t>
    </rPh>
    <rPh sb="3" eb="6">
      <t>キカンチュウ</t>
    </rPh>
    <rPh sb="7" eb="9">
      <t>ミコ</t>
    </rPh>
    <rPh sb="9" eb="10">
      <t>ガク</t>
    </rPh>
    <phoneticPr fontId="21"/>
  </si>
  <si>
    <t>令和○○年</t>
    <rPh sb="0" eb="2">
      <t>レイワ</t>
    </rPh>
    <rPh sb="4" eb="5">
      <t>ネン</t>
    </rPh>
    <phoneticPr fontId="21"/>
  </si>
  <si>
    <t>○月</t>
    <rPh sb="1" eb="2">
      <t>ツキ</t>
    </rPh>
    <phoneticPr fontId="21"/>
  </si>
  <si>
    <t>計</t>
    <rPh sb="0" eb="1">
      <t>ケイ</t>
    </rPh>
    <phoneticPr fontId="21"/>
  </si>
  <si>
    <t>収益</t>
    <rPh sb="0" eb="2">
      <t>シュウエキ</t>
    </rPh>
    <phoneticPr fontId="21"/>
  </si>
  <si>
    <t>就労支援事業収益</t>
    <rPh sb="0" eb="2">
      <t>シュウロウ</t>
    </rPh>
    <rPh sb="2" eb="4">
      <t>シエン</t>
    </rPh>
    <rPh sb="4" eb="6">
      <t>ジギョウ</t>
    </rPh>
    <rPh sb="6" eb="8">
      <t>シュウエキ</t>
    </rPh>
    <phoneticPr fontId="21"/>
  </si>
  <si>
    <t>就労支援事業活動収益計</t>
    <rPh sb="0" eb="2">
      <t>シュウロウ</t>
    </rPh>
    <rPh sb="2" eb="4">
      <t>シエン</t>
    </rPh>
    <rPh sb="4" eb="6">
      <t>ジギョウ</t>
    </rPh>
    <rPh sb="6" eb="8">
      <t>カツドウ</t>
    </rPh>
    <rPh sb="8" eb="10">
      <t>シュウエキ</t>
    </rPh>
    <rPh sb="10" eb="11">
      <t>ケイ</t>
    </rPh>
    <phoneticPr fontId="21"/>
  </si>
  <si>
    <t>費用</t>
    <rPh sb="0" eb="2">
      <t>ヒヨウ</t>
    </rPh>
    <phoneticPr fontId="21"/>
  </si>
  <si>
    <t>就労支援事業販売原価</t>
    <rPh sb="0" eb="2">
      <t>シュウロウ</t>
    </rPh>
    <rPh sb="2" eb="4">
      <t>シエン</t>
    </rPh>
    <rPh sb="4" eb="6">
      <t>ジギョウ</t>
    </rPh>
    <rPh sb="6" eb="8">
      <t>ハンバイ</t>
    </rPh>
    <rPh sb="8" eb="10">
      <t>ゲンカ</t>
    </rPh>
    <phoneticPr fontId="21"/>
  </si>
  <si>
    <t>期首製品（商品）棚卸高</t>
    <rPh sb="0" eb="2">
      <t>キシュ</t>
    </rPh>
    <rPh sb="2" eb="4">
      <t>セイヒン</t>
    </rPh>
    <rPh sb="5" eb="7">
      <t>ショウヒン</t>
    </rPh>
    <rPh sb="8" eb="10">
      <t>タナオロ</t>
    </rPh>
    <rPh sb="10" eb="11">
      <t>ダカ</t>
    </rPh>
    <phoneticPr fontId="21"/>
  </si>
  <si>
    <t>当期就労支援事業製造原価</t>
    <rPh sb="0" eb="2">
      <t>トウキ</t>
    </rPh>
    <rPh sb="2" eb="4">
      <t>シュウロウ</t>
    </rPh>
    <rPh sb="4" eb="6">
      <t>シエン</t>
    </rPh>
    <rPh sb="6" eb="8">
      <t>ジギョウ</t>
    </rPh>
    <rPh sb="8" eb="10">
      <t>セイゾウ</t>
    </rPh>
    <rPh sb="10" eb="12">
      <t>ゲンカ</t>
    </rPh>
    <phoneticPr fontId="21"/>
  </si>
  <si>
    <t>当期就労支援事業仕入高</t>
    <rPh sb="0" eb="2">
      <t>トウキ</t>
    </rPh>
    <rPh sb="2" eb="4">
      <t>シュウロウ</t>
    </rPh>
    <rPh sb="4" eb="6">
      <t>シエン</t>
    </rPh>
    <rPh sb="6" eb="8">
      <t>ジギョウ</t>
    </rPh>
    <rPh sb="8" eb="10">
      <t>シイ</t>
    </rPh>
    <rPh sb="10" eb="11">
      <t>ダカ</t>
    </rPh>
    <phoneticPr fontId="21"/>
  </si>
  <si>
    <t>期末製品（商品）棚卸高</t>
    <rPh sb="0" eb="2">
      <t>キマツ</t>
    </rPh>
    <rPh sb="2" eb="4">
      <t>セイヒン</t>
    </rPh>
    <rPh sb="5" eb="7">
      <t>ショウヒン</t>
    </rPh>
    <rPh sb="8" eb="11">
      <t>タナオロシダカ</t>
    </rPh>
    <phoneticPr fontId="21"/>
  </si>
  <si>
    <t>就労支援事業販管費</t>
    <rPh sb="0" eb="2">
      <t>シュウロウ</t>
    </rPh>
    <rPh sb="2" eb="4">
      <t>シエン</t>
    </rPh>
    <rPh sb="4" eb="6">
      <t>ジギョウ</t>
    </rPh>
    <rPh sb="6" eb="9">
      <t>ハンカンヒ</t>
    </rPh>
    <phoneticPr fontId="21"/>
  </si>
  <si>
    <t>就労支援事業活動費用計</t>
    <rPh sb="0" eb="2">
      <t>シュウロウ</t>
    </rPh>
    <rPh sb="2" eb="4">
      <t>シエン</t>
    </rPh>
    <rPh sb="4" eb="6">
      <t>ジギョウ</t>
    </rPh>
    <rPh sb="6" eb="9">
      <t>カツドウヒ</t>
    </rPh>
    <rPh sb="9" eb="10">
      <t>ヨウ</t>
    </rPh>
    <rPh sb="10" eb="11">
      <t>ケイ</t>
    </rPh>
    <phoneticPr fontId="21"/>
  </si>
  <si>
    <t>就労支援事業活動増減差額</t>
    <rPh sb="0" eb="2">
      <t>シュウロウ</t>
    </rPh>
    <rPh sb="2" eb="4">
      <t>シエン</t>
    </rPh>
    <rPh sb="4" eb="6">
      <t>ジギョウ</t>
    </rPh>
    <rPh sb="6" eb="8">
      <t>カツドウ</t>
    </rPh>
    <rPh sb="8" eb="10">
      <t>ゾウゲン</t>
    </rPh>
    <rPh sb="10" eb="12">
      <t>サガク</t>
    </rPh>
    <phoneticPr fontId="21"/>
  </si>
  <si>
    <t>支払い賃金総額</t>
    <rPh sb="0" eb="2">
      <t>シハラ</t>
    </rPh>
    <rPh sb="3" eb="5">
      <t>チンギン</t>
    </rPh>
    <rPh sb="5" eb="7">
      <t>ソウガク</t>
    </rPh>
    <phoneticPr fontId="21"/>
  </si>
  <si>
    <t>（前年度実績）</t>
    <rPh sb="1" eb="4">
      <t>ゼンネンド</t>
    </rPh>
    <rPh sb="4" eb="6">
      <t>ジッセキ</t>
    </rPh>
    <phoneticPr fontId="21"/>
  </si>
  <si>
    <t>※就労移行事業所調査（基準省令第183条による就職状況の報告）</t>
    <rPh sb="1" eb="3">
      <t>シュウロウ</t>
    </rPh>
    <rPh sb="3" eb="5">
      <t>イコウ</t>
    </rPh>
    <rPh sb="5" eb="8">
      <t>ジギョウショ</t>
    </rPh>
    <rPh sb="8" eb="10">
      <t>チョウサ</t>
    </rPh>
    <rPh sb="11" eb="13">
      <t>キジュン</t>
    </rPh>
    <rPh sb="13" eb="15">
      <t>ショウレイ</t>
    </rPh>
    <rPh sb="15" eb="16">
      <t>ダイ</t>
    </rPh>
    <rPh sb="19" eb="20">
      <t>ジョウ</t>
    </rPh>
    <rPh sb="23" eb="25">
      <t>シュウショク</t>
    </rPh>
    <rPh sb="25" eb="27">
      <t>ジョウキョウ</t>
    </rPh>
    <rPh sb="28" eb="30">
      <t>ホウコク</t>
    </rPh>
    <phoneticPr fontId="4"/>
  </si>
  <si>
    <t>就労移行支援事業所における就職状況報告書</t>
    <rPh sb="0" eb="2">
      <t>シュウロウ</t>
    </rPh>
    <rPh sb="2" eb="4">
      <t>イコウ</t>
    </rPh>
    <rPh sb="4" eb="6">
      <t>シエン</t>
    </rPh>
    <rPh sb="6" eb="9">
      <t>ジギョウショ</t>
    </rPh>
    <rPh sb="13" eb="15">
      <t>シュウショク</t>
    </rPh>
    <rPh sb="15" eb="17">
      <t>ジョウキョウ</t>
    </rPh>
    <rPh sb="17" eb="20">
      <t>ホウコクショ</t>
    </rPh>
    <phoneticPr fontId="21"/>
  </si>
  <si>
    <t>１　事業所概要</t>
    <rPh sb="2" eb="5">
      <t>ジギョウショ</t>
    </rPh>
    <rPh sb="5" eb="7">
      <t>ガイヨウ</t>
    </rPh>
    <phoneticPr fontId="21"/>
  </si>
  <si>
    <t>法人名</t>
    <rPh sb="0" eb="2">
      <t>ホウジン</t>
    </rPh>
    <rPh sb="2" eb="3">
      <t>メイ</t>
    </rPh>
    <phoneticPr fontId="21"/>
  </si>
  <si>
    <t>事業所名</t>
    <rPh sb="0" eb="3">
      <t>ジギョウショ</t>
    </rPh>
    <rPh sb="3" eb="4">
      <t>メイ</t>
    </rPh>
    <phoneticPr fontId="21"/>
  </si>
  <si>
    <t>事業所番号</t>
    <rPh sb="0" eb="3">
      <t>ジギョウショ</t>
    </rPh>
    <rPh sb="3" eb="5">
      <t>バンゴウ</t>
    </rPh>
    <phoneticPr fontId="21"/>
  </si>
  <si>
    <t>提供サービスとその指定年月日</t>
    <rPh sb="0" eb="2">
      <t>テイキョウ</t>
    </rPh>
    <rPh sb="9" eb="11">
      <t>シテイ</t>
    </rPh>
    <rPh sb="11" eb="14">
      <t>ネンガッピ</t>
    </rPh>
    <phoneticPr fontId="21"/>
  </si>
  <si>
    <t>就労移行支援</t>
    <rPh sb="0" eb="2">
      <t>シュウロウ</t>
    </rPh>
    <rPh sb="2" eb="4">
      <t>イコウ</t>
    </rPh>
    <rPh sb="4" eb="6">
      <t>シエン</t>
    </rPh>
    <phoneticPr fontId="21"/>
  </si>
  <si>
    <t>生活介護</t>
    <rPh sb="0" eb="2">
      <t>セイカツ</t>
    </rPh>
    <rPh sb="2" eb="4">
      <t>カイゴ</t>
    </rPh>
    <phoneticPr fontId="21"/>
  </si>
  <si>
    <t>就労継続A・B型</t>
    <rPh sb="0" eb="2">
      <t>シュウロウ</t>
    </rPh>
    <rPh sb="2" eb="4">
      <t>ケイゾク</t>
    </rPh>
    <rPh sb="7" eb="8">
      <t>ガタ</t>
    </rPh>
    <phoneticPr fontId="21"/>
  </si>
  <si>
    <t>自立訓練（生活訓練）</t>
    <rPh sb="0" eb="2">
      <t>ジリツ</t>
    </rPh>
    <rPh sb="2" eb="4">
      <t>クンレン</t>
    </rPh>
    <rPh sb="5" eb="7">
      <t>セイカツ</t>
    </rPh>
    <rPh sb="7" eb="9">
      <t>クンレン</t>
    </rPh>
    <phoneticPr fontId="21"/>
  </si>
  <si>
    <t>就労定着支援</t>
    <rPh sb="0" eb="2">
      <t>シュウロウ</t>
    </rPh>
    <rPh sb="2" eb="4">
      <t>テイチャク</t>
    </rPh>
    <rPh sb="4" eb="6">
      <t>シエン</t>
    </rPh>
    <phoneticPr fontId="21"/>
  </si>
  <si>
    <t>自立訓練（機能訓練）</t>
    <rPh sb="0" eb="2">
      <t>ジリツ</t>
    </rPh>
    <rPh sb="2" eb="4">
      <t>クンレン</t>
    </rPh>
    <rPh sb="5" eb="7">
      <t>キノウ</t>
    </rPh>
    <rPh sb="7" eb="9">
      <t>クンレン</t>
    </rPh>
    <phoneticPr fontId="21"/>
  </si>
  <si>
    <t>作成者（担当者名）</t>
    <rPh sb="0" eb="3">
      <t>サクセイシャ</t>
    </rPh>
    <rPh sb="4" eb="7">
      <t>タントウシャ</t>
    </rPh>
    <rPh sb="7" eb="8">
      <t>メイ</t>
    </rPh>
    <phoneticPr fontId="21"/>
  </si>
  <si>
    <t>連絡先</t>
    <rPh sb="0" eb="3">
      <t>レンラクサキ</t>
    </rPh>
    <phoneticPr fontId="21"/>
  </si>
  <si>
    <t>TEL</t>
    <phoneticPr fontId="21"/>
  </si>
  <si>
    <t>FAX</t>
    <phoneticPr fontId="21"/>
  </si>
  <si>
    <t>email</t>
    <phoneticPr fontId="21"/>
  </si>
  <si>
    <t>※就労移行事業所の状況について報告願います。（多機能型事業所でも移行事業所の内容のみ報告してください。）</t>
    <rPh sb="1" eb="3">
      <t>シュウロウ</t>
    </rPh>
    <rPh sb="3" eb="5">
      <t>イコウ</t>
    </rPh>
    <rPh sb="5" eb="8">
      <t>ジギョウショ</t>
    </rPh>
    <rPh sb="9" eb="11">
      <t>ジョウキョウ</t>
    </rPh>
    <rPh sb="15" eb="17">
      <t>ホウコク</t>
    </rPh>
    <rPh sb="17" eb="18">
      <t>ネガ</t>
    </rPh>
    <rPh sb="23" eb="27">
      <t>タキノウガタ</t>
    </rPh>
    <rPh sb="27" eb="30">
      <t>ジギョウショ</t>
    </rPh>
    <rPh sb="32" eb="34">
      <t>イコウ</t>
    </rPh>
    <rPh sb="34" eb="37">
      <t>ジギョウショ</t>
    </rPh>
    <rPh sb="38" eb="40">
      <t>ナイヨウ</t>
    </rPh>
    <rPh sb="42" eb="44">
      <t>ホウコク</t>
    </rPh>
    <phoneticPr fontId="4"/>
  </si>
  <si>
    <t>２　定員・利用者数</t>
    <rPh sb="2" eb="4">
      <t>テイイン</t>
    </rPh>
    <rPh sb="5" eb="8">
      <t>リヨウシャ</t>
    </rPh>
    <rPh sb="8" eb="9">
      <t>スウ</t>
    </rPh>
    <phoneticPr fontId="21"/>
  </si>
  <si>
    <t>人</t>
    <rPh sb="0" eb="1">
      <t>ニン</t>
    </rPh>
    <phoneticPr fontId="21"/>
  </si>
  <si>
    <t>利用者数（種別※）</t>
    <rPh sb="0" eb="3">
      <t>リヨウシャ</t>
    </rPh>
    <rPh sb="3" eb="4">
      <t>スウ</t>
    </rPh>
    <rPh sb="5" eb="7">
      <t>シュベツ</t>
    </rPh>
    <phoneticPr fontId="21"/>
  </si>
  <si>
    <t>身体障害</t>
    <rPh sb="0" eb="2">
      <t>シンタイ</t>
    </rPh>
    <rPh sb="2" eb="4">
      <t>ショウガイ</t>
    </rPh>
    <phoneticPr fontId="21"/>
  </si>
  <si>
    <t>知的障害</t>
    <rPh sb="0" eb="2">
      <t>チテキ</t>
    </rPh>
    <rPh sb="2" eb="4">
      <t>ショウガイ</t>
    </rPh>
    <phoneticPr fontId="21"/>
  </si>
  <si>
    <t>精神障害</t>
    <rPh sb="0" eb="2">
      <t>セイシン</t>
    </rPh>
    <rPh sb="2" eb="4">
      <t>ショウガイ</t>
    </rPh>
    <phoneticPr fontId="21"/>
  </si>
  <si>
    <t>発達障害</t>
    <rPh sb="0" eb="2">
      <t>ハッタツ</t>
    </rPh>
    <rPh sb="2" eb="4">
      <t>ショウガイ</t>
    </rPh>
    <phoneticPr fontId="21"/>
  </si>
  <si>
    <t>高次脳機能
障害</t>
    <rPh sb="0" eb="2">
      <t>コウジ</t>
    </rPh>
    <rPh sb="2" eb="3">
      <t>ノウ</t>
    </rPh>
    <rPh sb="3" eb="5">
      <t>キノウ</t>
    </rPh>
    <rPh sb="6" eb="8">
      <t>ショウガイ</t>
    </rPh>
    <phoneticPr fontId="21"/>
  </si>
  <si>
    <t>難病</t>
    <rPh sb="0" eb="2">
      <t>ナンビョウ</t>
    </rPh>
    <phoneticPr fontId="21"/>
  </si>
  <si>
    <t>合計（人）</t>
    <rPh sb="0" eb="2">
      <t>ゴウケイ</t>
    </rPh>
    <rPh sb="3" eb="4">
      <t>ニン</t>
    </rPh>
    <phoneticPr fontId="21"/>
  </si>
  <si>
    <t>※種別が重複している場合は、主たる障害に計上してください。</t>
    <phoneticPr fontId="21"/>
  </si>
  <si>
    <t>３　一般就労人数及び退所理由</t>
    <rPh sb="2" eb="4">
      <t>イッパン</t>
    </rPh>
    <rPh sb="4" eb="6">
      <t>シュウロウ</t>
    </rPh>
    <rPh sb="6" eb="8">
      <t>ニンズウ</t>
    </rPh>
    <rPh sb="8" eb="9">
      <t>オヨ</t>
    </rPh>
    <rPh sb="10" eb="12">
      <t>タイショ</t>
    </rPh>
    <rPh sb="12" eb="14">
      <t>リユウ</t>
    </rPh>
    <phoneticPr fontId="21"/>
  </si>
  <si>
    <t>種別</t>
    <rPh sb="0" eb="2">
      <t>シュベツ</t>
    </rPh>
    <phoneticPr fontId="21"/>
  </si>
  <si>
    <t>高次脳機能障害</t>
    <rPh sb="0" eb="2">
      <t>コウジ</t>
    </rPh>
    <rPh sb="2" eb="3">
      <t>ノウ</t>
    </rPh>
    <rPh sb="3" eb="5">
      <t>キノウ</t>
    </rPh>
    <rPh sb="5" eb="7">
      <t>ショウガイ</t>
    </rPh>
    <phoneticPr fontId="21"/>
  </si>
  <si>
    <t>退所者数①＝②</t>
    <rPh sb="0" eb="2">
      <t>タイショ</t>
    </rPh>
    <rPh sb="2" eb="3">
      <t>シャ</t>
    </rPh>
    <rPh sb="3" eb="4">
      <t>スウ</t>
    </rPh>
    <phoneticPr fontId="21"/>
  </si>
  <si>
    <t>退所者数
内訳②
＝①</t>
    <rPh sb="0" eb="2">
      <t>タイショ</t>
    </rPh>
    <rPh sb="2" eb="3">
      <t>シャ</t>
    </rPh>
    <rPh sb="3" eb="4">
      <t>スウ</t>
    </rPh>
    <rPh sb="5" eb="7">
      <t>ウチワケ</t>
    </rPh>
    <phoneticPr fontId="21"/>
  </si>
  <si>
    <t>一般就労（A型除く）</t>
    <rPh sb="0" eb="2">
      <t>イッパン</t>
    </rPh>
    <rPh sb="2" eb="4">
      <t>シュウロウ</t>
    </rPh>
    <rPh sb="6" eb="7">
      <t>ガタ</t>
    </rPh>
    <rPh sb="7" eb="8">
      <t>ノゾ</t>
    </rPh>
    <phoneticPr fontId="21"/>
  </si>
  <si>
    <t>障害福祉サービス、地域活動支援センター等への転所</t>
    <rPh sb="0" eb="2">
      <t>ショウガイ</t>
    </rPh>
    <rPh sb="2" eb="4">
      <t>フクシ</t>
    </rPh>
    <rPh sb="9" eb="11">
      <t>チイキ</t>
    </rPh>
    <rPh sb="11" eb="13">
      <t>カツドウ</t>
    </rPh>
    <rPh sb="13" eb="15">
      <t>シエン</t>
    </rPh>
    <rPh sb="19" eb="20">
      <t>トウ</t>
    </rPh>
    <rPh sb="22" eb="24">
      <t>テンショ</t>
    </rPh>
    <phoneticPr fontId="21"/>
  </si>
  <si>
    <t>在宅・その他</t>
    <rPh sb="0" eb="2">
      <t>ザイタク</t>
    </rPh>
    <rPh sb="5" eb="6">
      <t>タ</t>
    </rPh>
    <phoneticPr fontId="21"/>
  </si>
  <si>
    <t>合計</t>
    <rPh sb="0" eb="2">
      <t>ゴウケイ</t>
    </rPh>
    <phoneticPr fontId="21"/>
  </si>
  <si>
    <t>４　定着支援</t>
    <rPh sb="2" eb="4">
      <t>テイチャク</t>
    </rPh>
    <rPh sb="4" eb="6">
      <t>シエン</t>
    </rPh>
    <phoneticPr fontId="21"/>
  </si>
  <si>
    <t>一般就労人数
①（人）</t>
    <rPh sb="0" eb="2">
      <t>イッパン</t>
    </rPh>
    <rPh sb="2" eb="4">
      <t>シュウロウ</t>
    </rPh>
    <rPh sb="4" eb="6">
      <t>ニンズウ</t>
    </rPh>
    <rPh sb="9" eb="10">
      <t>ニン</t>
    </rPh>
    <phoneticPr fontId="21"/>
  </si>
  <si>
    <t>①内で６月以上就労定着
していることを把握している
方の人数②（人）</t>
    <rPh sb="1" eb="2">
      <t>ウチ</t>
    </rPh>
    <rPh sb="4" eb="5">
      <t>ツキ</t>
    </rPh>
    <rPh sb="5" eb="7">
      <t>イジョウ</t>
    </rPh>
    <rPh sb="7" eb="9">
      <t>シュウロウ</t>
    </rPh>
    <rPh sb="9" eb="11">
      <t>テイチャク</t>
    </rPh>
    <rPh sb="19" eb="21">
      <t>ハアク</t>
    </rPh>
    <rPh sb="26" eb="27">
      <t>カタ</t>
    </rPh>
    <rPh sb="28" eb="30">
      <t>ニンズウ</t>
    </rPh>
    <rPh sb="32" eb="33">
      <t>ニン</t>
    </rPh>
    <phoneticPr fontId="21"/>
  </si>
  <si>
    <t>R5.4.1～Ｒ6.3.31
（令和５年度）</t>
    <rPh sb="16" eb="18">
      <t>レイワ</t>
    </rPh>
    <rPh sb="19" eb="21">
      <t>ネンドヘイネンド</t>
    </rPh>
    <phoneticPr fontId="21"/>
  </si>
  <si>
    <t>R6.4.1～Ｒ7.3.31
（令和６年度）</t>
    <rPh sb="16" eb="18">
      <t>レイワ</t>
    </rPh>
    <rPh sb="19" eb="21">
      <t>ネンドヘイネンド</t>
    </rPh>
    <phoneticPr fontId="21"/>
  </si>
  <si>
    <t>（２）（１）②「６月以上就労定着していることを把握している方」の内訳を定着期間ごとに記入してください。</t>
    <rPh sb="9" eb="10">
      <t>ツキ</t>
    </rPh>
    <rPh sb="10" eb="12">
      <t>イジョウ</t>
    </rPh>
    <rPh sb="12" eb="14">
      <t>シュウロウ</t>
    </rPh>
    <rPh sb="14" eb="16">
      <t>テイチャク</t>
    </rPh>
    <rPh sb="23" eb="25">
      <t>ハアク</t>
    </rPh>
    <rPh sb="29" eb="30">
      <t>カタ</t>
    </rPh>
    <rPh sb="32" eb="34">
      <t>ウチワケ</t>
    </rPh>
    <rPh sb="35" eb="37">
      <t>テイチャク</t>
    </rPh>
    <rPh sb="37" eb="39">
      <t>キカン</t>
    </rPh>
    <rPh sb="42" eb="44">
      <t>キニュウ</t>
    </rPh>
    <phoneticPr fontId="21"/>
  </si>
  <si>
    <t>６月以上
12月未満</t>
    <rPh sb="1" eb="2">
      <t>ツキ</t>
    </rPh>
    <rPh sb="2" eb="4">
      <t>イジョウ</t>
    </rPh>
    <rPh sb="7" eb="8">
      <t>ツキ</t>
    </rPh>
    <rPh sb="8" eb="10">
      <t>ミマン</t>
    </rPh>
    <phoneticPr fontId="21"/>
  </si>
  <si>
    <t>12月以上
24月未満</t>
    <rPh sb="2" eb="3">
      <t>ツキ</t>
    </rPh>
    <rPh sb="3" eb="5">
      <t>イジョウ</t>
    </rPh>
    <rPh sb="8" eb="9">
      <t>ツキ</t>
    </rPh>
    <rPh sb="9" eb="11">
      <t>ミマン</t>
    </rPh>
    <phoneticPr fontId="21"/>
  </si>
  <si>
    <t>24月以上
36月未満</t>
    <rPh sb="2" eb="3">
      <t>ツキ</t>
    </rPh>
    <rPh sb="3" eb="5">
      <t>イジョウ</t>
    </rPh>
    <rPh sb="8" eb="9">
      <t>ツキ</t>
    </rPh>
    <rPh sb="9" eb="11">
      <t>ミマン</t>
    </rPh>
    <phoneticPr fontId="21"/>
  </si>
  <si>
    <t>36月以上</t>
    <rPh sb="2" eb="3">
      <t>ツキ</t>
    </rPh>
    <rPh sb="3" eb="5">
      <t>イジョウ</t>
    </rPh>
    <phoneticPr fontId="21"/>
  </si>
  <si>
    <t>合計
＝（１）②</t>
    <rPh sb="0" eb="2">
      <t>ゴウケイ</t>
    </rPh>
    <phoneticPr fontId="21"/>
  </si>
  <si>
    <t>記載例</t>
    <rPh sb="0" eb="3">
      <t>キサイレイ</t>
    </rPh>
    <phoneticPr fontId="21"/>
  </si>
  <si>
    <t>イエロー部分：入力
グリーン部分：自動計算
ホワイト部分：項目内容（変更不可）</t>
    <rPh sb="4" eb="6">
      <t>ブブン</t>
    </rPh>
    <rPh sb="7" eb="9">
      <t>ニュウリョク</t>
    </rPh>
    <rPh sb="14" eb="16">
      <t>ブブン</t>
    </rPh>
    <rPh sb="17" eb="19">
      <t>ジドウ</t>
    </rPh>
    <rPh sb="19" eb="21">
      <t>ケイサン</t>
    </rPh>
    <rPh sb="26" eb="28">
      <t>ブブン</t>
    </rPh>
    <rPh sb="29" eb="31">
      <t>コウモク</t>
    </rPh>
    <rPh sb="31" eb="33">
      <t>ナイヨウ</t>
    </rPh>
    <rPh sb="34" eb="36">
      <t>ヘンコウ</t>
    </rPh>
    <rPh sb="36" eb="38">
      <t>フカ</t>
    </rPh>
    <phoneticPr fontId="21"/>
  </si>
  <si>
    <t>特定非営利活動法人ひょうご</t>
    <rPh sb="0" eb="9">
      <t>トクテイ</t>
    </rPh>
    <phoneticPr fontId="21"/>
  </si>
  <si>
    <t>ひょうご就労移行事業所</t>
    <rPh sb="4" eb="6">
      <t>シュウロウ</t>
    </rPh>
    <rPh sb="6" eb="8">
      <t>イコウ</t>
    </rPh>
    <rPh sb="8" eb="11">
      <t>ジギョウショ</t>
    </rPh>
    <phoneticPr fontId="21"/>
  </si>
  <si>
    <t>兵庫県加古川市○○町１－２－３</t>
    <rPh sb="0" eb="3">
      <t>ヒョウゴケン</t>
    </rPh>
    <rPh sb="3" eb="6">
      <t>カコガワ</t>
    </rPh>
    <rPh sb="6" eb="7">
      <t>シ</t>
    </rPh>
    <rPh sb="9" eb="10">
      <t>チョウ</t>
    </rPh>
    <phoneticPr fontId="21"/>
  </si>
  <si>
    <t>ひょうご　太郎</t>
    <rPh sb="5" eb="7">
      <t>タロウ</t>
    </rPh>
    <phoneticPr fontId="21"/>
  </si>
  <si>
    <t>078-123-4567</t>
    <phoneticPr fontId="21"/>
  </si>
  <si>
    <t>078-123-4568</t>
    <phoneticPr fontId="21"/>
  </si>
  <si>
    <t>hyogo_syurou@gmail.com</t>
    <phoneticPr fontId="21"/>
  </si>
  <si>
    <t>※就労継続支援Ａ型事業所のみ</t>
    <phoneticPr fontId="4"/>
  </si>
  <si>
    <t>適正な運営に向けた報告書</t>
    <phoneticPr fontId="4"/>
  </si>
  <si>
    <t>１　就労継続支援Ａ型計画の作成状況　　　　　　　　　</t>
    <phoneticPr fontId="4"/>
  </si>
  <si>
    <t>区分</t>
  </si>
  <si>
    <t>事業所定員</t>
  </si>
  <si>
    <t>登録者数</t>
  </si>
  <si>
    <t>計画作成数</t>
  </si>
  <si>
    <t>計画未作成数</t>
    <rPh sb="0" eb="2">
      <t>ケイカク</t>
    </rPh>
    <rPh sb="2" eb="5">
      <t>ミサクセイ</t>
    </rPh>
    <rPh sb="5" eb="6">
      <t>スウ</t>
    </rPh>
    <phoneticPr fontId="4"/>
  </si>
  <si>
    <t>未作成理由</t>
    <rPh sb="0" eb="3">
      <t>ミサクセイ</t>
    </rPh>
    <rPh sb="3" eb="5">
      <t>リユウ</t>
    </rPh>
    <phoneticPr fontId="4"/>
  </si>
  <si>
    <t>人数</t>
  </si>
  <si>
    <t>　　　　　　　</t>
  </si>
  <si>
    <t>２　運営規程の記載状況等について</t>
    <rPh sb="7" eb="9">
      <t>キサイ</t>
    </rPh>
    <phoneticPr fontId="4"/>
  </si>
  <si>
    <t>運営規程に以下の項目が記載されているか、チェックをお願いします。</t>
    <phoneticPr fontId="4"/>
  </si>
  <si>
    <t>項　　目</t>
    <phoneticPr fontId="4"/>
  </si>
  <si>
    <t>自己チェック</t>
    <rPh sb="0" eb="2">
      <t>ジコ</t>
    </rPh>
    <phoneticPr fontId="4"/>
  </si>
  <si>
    <t>自己チェックで×の場合、今後の対応を記載してください</t>
    <phoneticPr fontId="4"/>
  </si>
  <si>
    <t>事業目的・運営方針</t>
  </si>
  <si>
    <t>従業者の職種・員数・職務内容</t>
  </si>
  <si>
    <t>営業日・営業時間</t>
  </si>
  <si>
    <t>利用定員</t>
  </si>
  <si>
    <t>（雇用契約有の利用者）
作業内容・賃金・労働時間</t>
    <phoneticPr fontId="4"/>
  </si>
  <si>
    <r>
      <t>（雇用契約無の</t>
    </r>
    <r>
      <rPr>
        <sz val="11"/>
        <rFont val="ＭＳ Ｐゴシック"/>
        <family val="3"/>
        <charset val="128"/>
      </rPr>
      <t>利用者）
作業内容・工賃・作業時間</t>
    </r>
    <rPh sb="7" eb="9">
      <t>リヨウ</t>
    </rPh>
    <phoneticPr fontId="4"/>
  </si>
  <si>
    <t>通常の事業の実施地域</t>
  </si>
  <si>
    <t>緊急時等の対応方法</t>
  </si>
  <si>
    <t>事故発生の防止、発生時の対応</t>
    <rPh sb="0" eb="2">
      <t>ジコ</t>
    </rPh>
    <rPh sb="2" eb="4">
      <t>ハッセイ</t>
    </rPh>
    <rPh sb="5" eb="7">
      <t>ボウシ</t>
    </rPh>
    <rPh sb="8" eb="11">
      <t>ハッセイジ</t>
    </rPh>
    <rPh sb="12" eb="14">
      <t>タイオウ</t>
    </rPh>
    <phoneticPr fontId="4"/>
  </si>
  <si>
    <t>非常災害対策</t>
  </si>
  <si>
    <t>苦情解決</t>
    <rPh sb="0" eb="2">
      <t>クジョウ</t>
    </rPh>
    <rPh sb="2" eb="4">
      <t>カイケツ</t>
    </rPh>
    <phoneticPr fontId="4"/>
  </si>
  <si>
    <t>秘密保持等</t>
    <rPh sb="0" eb="2">
      <t>ヒミツ</t>
    </rPh>
    <rPh sb="2" eb="4">
      <t>ホジ</t>
    </rPh>
    <rPh sb="4" eb="5">
      <t>ナド</t>
    </rPh>
    <phoneticPr fontId="4"/>
  </si>
  <si>
    <t>人格の尊重</t>
    <rPh sb="0" eb="2">
      <t>ジンカク</t>
    </rPh>
    <rPh sb="3" eb="5">
      <t>ソンチョウ</t>
    </rPh>
    <phoneticPr fontId="4"/>
  </si>
  <si>
    <t>虐待防止の措置に関する事項</t>
    <phoneticPr fontId="4"/>
  </si>
  <si>
    <t>身体拘束等の禁止（※）</t>
    <rPh sb="0" eb="2">
      <t>シンタイ</t>
    </rPh>
    <rPh sb="2" eb="4">
      <t>コウソク</t>
    </rPh>
    <rPh sb="4" eb="5">
      <t>ナド</t>
    </rPh>
    <rPh sb="6" eb="8">
      <t>キンシ</t>
    </rPh>
    <phoneticPr fontId="4"/>
  </si>
  <si>
    <t>暴力団等の影響の排除</t>
    <phoneticPr fontId="4"/>
  </si>
  <si>
    <t>運営内容の自己評価並びに改善の義務付け及びその結果の公表</t>
    <phoneticPr fontId="4"/>
  </si>
  <si>
    <t>※ 運営規程以外に記載がある場合は、記載不要</t>
    <rPh sb="2" eb="4">
      <t>ウンエイ</t>
    </rPh>
    <rPh sb="4" eb="6">
      <t>キテイ</t>
    </rPh>
    <rPh sb="6" eb="8">
      <t>イガイ</t>
    </rPh>
    <rPh sb="9" eb="11">
      <t>キサイ</t>
    </rPh>
    <rPh sb="14" eb="16">
      <t>バアイ</t>
    </rPh>
    <rPh sb="18" eb="20">
      <t>キサイ</t>
    </rPh>
    <rPh sb="20" eb="22">
      <t>フヨウ</t>
    </rPh>
    <phoneticPr fontId="4"/>
  </si>
  <si>
    <t>３　その他の事項</t>
  </si>
  <si>
    <t>利用者(雇用者)とのトラブル防止のため、次のことについて重要事項説明書等で説明をされているかチェックをお願いします。</t>
    <phoneticPr fontId="4"/>
  </si>
  <si>
    <t>労働基準法上の有給休暇日数</t>
    <phoneticPr fontId="4"/>
  </si>
  <si>
    <t>有給休暇の取得方法・単位時間</t>
    <phoneticPr fontId="4"/>
  </si>
  <si>
    <t>事業所外での就職相談機関紹介</t>
    <phoneticPr fontId="4"/>
  </si>
  <si>
    <t>近隣の歯科、診療所等の場所等</t>
    <phoneticPr fontId="4"/>
  </si>
  <si>
    <t>その他、トラブル防止に有効な事前取り決め等があれば参考に記載してください。</t>
    <phoneticPr fontId="4"/>
  </si>
  <si>
    <t>４　その他（ＮＰＯ法人、株式会社のみ）</t>
    <rPh sb="4" eb="5">
      <t>タ</t>
    </rPh>
    <phoneticPr fontId="4"/>
  </si>
  <si>
    <t>以下についてチェックをお願いします。</t>
    <rPh sb="0" eb="2">
      <t>イカ</t>
    </rPh>
    <phoneticPr fontId="4"/>
  </si>
  <si>
    <t>自己チェックで×の場合、理由を記載してください</t>
    <rPh sb="12" eb="14">
      <t>リユウ</t>
    </rPh>
    <phoneticPr fontId="4"/>
  </si>
  <si>
    <t>財務状況を監査する監事について、公認会計士又は税理士を登用している。</t>
    <rPh sb="0" eb="2">
      <t>ザイム</t>
    </rPh>
    <rPh sb="2" eb="4">
      <t>ジョウキョウ</t>
    </rPh>
    <rPh sb="5" eb="7">
      <t>カンサ</t>
    </rPh>
    <rPh sb="9" eb="11">
      <t>カンジ</t>
    </rPh>
    <rPh sb="16" eb="18">
      <t>コウニン</t>
    </rPh>
    <rPh sb="18" eb="20">
      <t>カイケイ</t>
    </rPh>
    <rPh sb="20" eb="21">
      <t>シ</t>
    </rPh>
    <rPh sb="21" eb="22">
      <t>マタ</t>
    </rPh>
    <rPh sb="23" eb="26">
      <t>ゼイリシ</t>
    </rPh>
    <rPh sb="27" eb="29">
      <t>トウヨウ</t>
    </rPh>
    <phoneticPr fontId="4"/>
  </si>
  <si>
    <t>＊省令に基づく望ましい規程。</t>
    <rPh sb="1" eb="3">
      <t>ショウレイ</t>
    </rPh>
    <rPh sb="4" eb="5">
      <t>モト</t>
    </rPh>
    <rPh sb="7" eb="8">
      <t>ノゾ</t>
    </rPh>
    <rPh sb="11" eb="13">
      <t>キテイ</t>
    </rPh>
    <phoneticPr fontId="4"/>
  </si>
  <si>
    <t>（別紙２）</t>
    <rPh sb="1" eb="3">
      <t>ベッシ</t>
    </rPh>
    <phoneticPr fontId="4"/>
  </si>
  <si>
    <t>処遇改善加算等に関する状況</t>
    <rPh sb="0" eb="2">
      <t>ショグウ</t>
    </rPh>
    <rPh sb="2" eb="4">
      <t>カイゼン</t>
    </rPh>
    <rPh sb="4" eb="6">
      <t>カサン</t>
    </rPh>
    <rPh sb="6" eb="7">
      <t>トウ</t>
    </rPh>
    <rPh sb="8" eb="9">
      <t>カン</t>
    </rPh>
    <rPh sb="11" eb="13">
      <t>ジョウキョウ</t>
    </rPh>
    <phoneticPr fontId="4"/>
  </si>
  <si>
    <t>算定状況</t>
    <rPh sb="0" eb="2">
      <t>サンテイ</t>
    </rPh>
    <rPh sb="2" eb="4">
      <t>ジョウキョウ</t>
    </rPh>
    <phoneticPr fontId="4"/>
  </si>
  <si>
    <t>点検事項</t>
  </si>
  <si>
    <t>点検結果</t>
  </si>
  <si>
    <t xml:space="preserve">処遇改善加算
</t>
    <phoneticPr fontId="4"/>
  </si>
  <si>
    <t>該当</t>
    <rPh sb="0" eb="2">
      <t>ガイトウ</t>
    </rPh>
    <phoneticPr fontId="82"/>
  </si>
  <si>
    <r>
      <t>福祉・介護職員処遇改善計画書において、賃金改善見込額(総額）</t>
    </r>
    <r>
      <rPr>
        <sz val="11"/>
        <rFont val="ＭＳ ゴシック"/>
        <family val="3"/>
        <charset val="128"/>
      </rPr>
      <t>が、福祉・介護職員処遇改善加算の見込額(総額）を上回る計画を策定し、当該計画の適切な措置を講じている</t>
    </r>
    <rPh sb="11" eb="13">
      <t>ケイカク</t>
    </rPh>
    <rPh sb="13" eb="14">
      <t>ショ</t>
    </rPh>
    <rPh sb="19" eb="21">
      <t>チンギン</t>
    </rPh>
    <rPh sb="21" eb="23">
      <t>カイゼン</t>
    </rPh>
    <rPh sb="23" eb="26">
      <t>ミコミガク</t>
    </rPh>
    <rPh sb="27" eb="29">
      <t>ソウガク</t>
    </rPh>
    <phoneticPr fontId="6"/>
  </si>
  <si>
    <t>福祉・介護職員処遇改善加算の算定額に相当する賃金改善を実施</t>
    <phoneticPr fontId="4"/>
  </si>
  <si>
    <t>実施</t>
    <rPh sb="0" eb="2">
      <t>ジッシ</t>
    </rPh>
    <phoneticPr fontId="4"/>
  </si>
  <si>
    <t>作成した福祉・介護職員処遇改善計画書は、全ての福祉・介護職員に周知した上で届け出ている</t>
    <rPh sb="0" eb="2">
      <t>サクセイ</t>
    </rPh>
    <rPh sb="15" eb="17">
      <t>ケイカク</t>
    </rPh>
    <rPh sb="17" eb="18">
      <t>ショ</t>
    </rPh>
    <rPh sb="20" eb="21">
      <t>スベ</t>
    </rPh>
    <rPh sb="35" eb="36">
      <t>ウエ</t>
    </rPh>
    <phoneticPr fontId="6"/>
  </si>
  <si>
    <t>事業年度ごとに福祉・介護職員処遇改善実績報告書を報告する</t>
    <rPh sb="20" eb="23">
      <t>ホウコクショ</t>
    </rPh>
    <phoneticPr fontId="6"/>
  </si>
  <si>
    <t>実施予定</t>
    <rPh sb="0" eb="2">
      <t>ジッシ</t>
    </rPh>
    <rPh sb="2" eb="4">
      <t>ヨテイ</t>
    </rPh>
    <phoneticPr fontId="4"/>
  </si>
  <si>
    <t>前12月の間、労働基準法等の労働に関する法令に違反し、罰金以上の刑になっていない</t>
    <rPh sb="12" eb="13">
      <t>トウ</t>
    </rPh>
    <phoneticPr fontId="6"/>
  </si>
  <si>
    <t>労働保険料の納付を適正に実施</t>
    <rPh sb="12" eb="14">
      <t>ジッシ</t>
    </rPh>
    <phoneticPr fontId="6"/>
  </si>
  <si>
    <t>・職場環境等要件
届出に係る計画の期間中に実施する処遇改善（賃金改善を除く）の内容を全ての福祉・介護職員に周知している</t>
    <rPh sb="1" eb="3">
      <t>ショクバ</t>
    </rPh>
    <rPh sb="3" eb="5">
      <t>カンキョウ</t>
    </rPh>
    <rPh sb="5" eb="6">
      <t>トウ</t>
    </rPh>
    <rPh sb="45" eb="47">
      <t>フクシ</t>
    </rPh>
    <phoneticPr fontId="2"/>
  </si>
  <si>
    <t>※１．</t>
    <phoneticPr fontId="4"/>
  </si>
  <si>
    <t>　２．</t>
    <phoneticPr fontId="4"/>
  </si>
  <si>
    <t>　３．</t>
    <phoneticPr fontId="4"/>
  </si>
  <si>
    <t>各加算の算定要件を満たしていないが加算を請求した場合及び定員超過又は人員欠如があっても減算していない場合は障害者通所給付費等の過誤調整の手続きを取ること。</t>
    <rPh sb="0" eb="1">
      <t>カク</t>
    </rPh>
    <rPh sb="1" eb="3">
      <t>カサン</t>
    </rPh>
    <rPh sb="4" eb="6">
      <t>サンテイ</t>
    </rPh>
    <rPh sb="6" eb="8">
      <t>ヨウケン</t>
    </rPh>
    <rPh sb="9" eb="10">
      <t>ミ</t>
    </rPh>
    <rPh sb="17" eb="19">
      <t>カサン</t>
    </rPh>
    <rPh sb="20" eb="22">
      <t>セイキュウ</t>
    </rPh>
    <rPh sb="24" eb="26">
      <t>バアイ</t>
    </rPh>
    <rPh sb="26" eb="27">
      <t>オヨ</t>
    </rPh>
    <rPh sb="28" eb="30">
      <t>テイイン</t>
    </rPh>
    <rPh sb="30" eb="32">
      <t>チョウカ</t>
    </rPh>
    <rPh sb="32" eb="33">
      <t>マタ</t>
    </rPh>
    <rPh sb="34" eb="36">
      <t>ジンイン</t>
    </rPh>
    <rPh sb="36" eb="38">
      <t>ケツジョ</t>
    </rPh>
    <rPh sb="43" eb="45">
      <t>ゲンサン</t>
    </rPh>
    <rPh sb="50" eb="52">
      <t>バアイ</t>
    </rPh>
    <rPh sb="53" eb="56">
      <t>ショウガイシャ</t>
    </rPh>
    <rPh sb="56" eb="58">
      <t>ツウショ</t>
    </rPh>
    <rPh sb="58" eb="61">
      <t>キュウフヒ</t>
    </rPh>
    <rPh sb="61" eb="62">
      <t>トウ</t>
    </rPh>
    <rPh sb="63" eb="65">
      <t>カゴ</t>
    </rPh>
    <rPh sb="65" eb="67">
      <t>チョウセイ</t>
    </rPh>
    <rPh sb="68" eb="70">
      <t>テツヅキ</t>
    </rPh>
    <rPh sb="72" eb="73">
      <t>ト</t>
    </rPh>
    <phoneticPr fontId="4"/>
  </si>
  <si>
    <t>介護職員等が喀痰吸引等を実施する際の登録基準適合チェックリスト</t>
    <rPh sb="6" eb="8">
      <t>かくたん</t>
    </rPh>
    <phoneticPr fontId="62"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</si>
  <si>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2" type="Hiragana"/>
  </si>
  <si>
    <t>チェック内容</t>
    <phoneticPr fontId="62"/>
  </si>
  <si>
    <t>実施の有無</t>
    <rPh sb="0" eb="2">
      <t>ジッシ</t>
    </rPh>
    <rPh sb="3" eb="5">
      <t>ウム</t>
    </rPh>
    <phoneticPr fontId="62"/>
  </si>
  <si>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62"/>
  </si>
  <si>
    <t>登録基準チェック内容</t>
    <rPh sb="0" eb="2">
      <t>トウロク</t>
    </rPh>
    <rPh sb="2" eb="4">
      <t>キジュン</t>
    </rPh>
    <phoneticPr fontId="62"/>
  </si>
  <si>
    <r>
      <t>適・否</t>
    </r>
    <r>
      <rPr>
        <sz val="9"/>
        <color theme="1"/>
        <rFont val="ＭＳ 明朝"/>
        <family val="1"/>
        <charset val="128"/>
      </rPr>
      <t xml:space="preserve">
（○or×）</t>
    </r>
    <phoneticPr fontId="62"/>
  </si>
  <si>
    <t>否の場合の改善対応予定（年月日等）</t>
    <rPh sb="12" eb="15">
      <t>ネンガッピ</t>
    </rPh>
    <rPh sb="15" eb="16">
      <t>トウ</t>
    </rPh>
    <phoneticPr fontId="62"/>
  </si>
  <si>
    <t>認定特定行為業務従事者認定証又は喀痰吸引等行為が付記された介護福祉士登録証の交付を受けた介護職員に喀痰吸引等行為を行わせているか。</t>
    <phoneticPr fontId="62"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</si>
  <si>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</si>
  <si>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</si>
  <si>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</si>
  <si>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</si>
  <si>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</si>
  <si>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</si>
  <si>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</si>
  <si>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</si>
  <si>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</si>
  <si>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</si>
  <si>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2"/>
  </si>
  <si>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62"/>
  </si>
  <si>
    <t>４②算定状況は、令和８年４月１日の加算状況を記載してください。</t>
    <rPh sb="2" eb="4">
      <t>サンテイ</t>
    </rPh>
    <rPh sb="4" eb="6">
      <t>ジョウキョウ</t>
    </rPh>
    <rPh sb="8" eb="10">
      <t>レイワ</t>
    </rPh>
    <rPh sb="11" eb="12">
      <t>ネン</t>
    </rPh>
    <rPh sb="13" eb="14">
      <t>ガツ</t>
    </rPh>
    <rPh sb="15" eb="16">
      <t>ニチ</t>
    </rPh>
    <rPh sb="17" eb="19">
      <t>カサン</t>
    </rPh>
    <rPh sb="19" eb="21">
      <t>ジョウキョウ</t>
    </rPh>
    <rPh sb="22" eb="24">
      <t>キサイ</t>
    </rPh>
    <phoneticPr fontId="4"/>
  </si>
  <si>
    <r>
      <t>（全就労継続支援（Ａ、Ｂ型）事業所及び生産活動を行っている就労移行支援事業所）
令和７年度の</t>
    </r>
    <r>
      <rPr>
        <b/>
        <u/>
        <sz val="11"/>
        <rFont val="ＭＳ Ｐゴシック"/>
        <family val="3"/>
        <charset val="128"/>
      </rPr>
      <t>会計報告を作成</t>
    </r>
    <r>
      <rPr>
        <sz val="11"/>
        <rFont val="ＭＳ Ｐゴシック"/>
        <family val="3"/>
        <charset val="128"/>
      </rPr>
      <t>してください。（留意事項あり）</t>
    </r>
    <rPh sb="1" eb="2">
      <t>ゼン</t>
    </rPh>
    <rPh sb="2" eb="4">
      <t>シュウロウ</t>
    </rPh>
    <rPh sb="4" eb="6">
      <t>ケイゾク</t>
    </rPh>
    <rPh sb="6" eb="8">
      <t>シエン</t>
    </rPh>
    <rPh sb="12" eb="13">
      <t>ガタ</t>
    </rPh>
    <rPh sb="14" eb="17">
      <t>ジギョウショ</t>
    </rPh>
    <rPh sb="17" eb="18">
      <t>オヨ</t>
    </rPh>
    <rPh sb="19" eb="21">
      <t>セイサン</t>
    </rPh>
    <rPh sb="21" eb="23">
      <t>カツドウ</t>
    </rPh>
    <rPh sb="24" eb="25">
      <t>オコナ</t>
    </rPh>
    <rPh sb="29" eb="31">
      <t>シュウロウ</t>
    </rPh>
    <rPh sb="31" eb="33">
      <t>イコウ</t>
    </rPh>
    <rPh sb="33" eb="35">
      <t>シエン</t>
    </rPh>
    <rPh sb="35" eb="38">
      <t>ジギョウショ</t>
    </rPh>
    <rPh sb="40" eb="42">
      <t>レイワ</t>
    </rPh>
    <rPh sb="43" eb="45">
      <t>ネンド</t>
    </rPh>
    <rPh sb="46" eb="48">
      <t>カイケイ</t>
    </rPh>
    <rPh sb="48" eb="50">
      <t>ホウコク</t>
    </rPh>
    <rPh sb="61" eb="63">
      <t>リュウイ</t>
    </rPh>
    <rPh sb="63" eb="65">
      <t>ジコウ</t>
    </rPh>
    <phoneticPr fontId="4"/>
  </si>
  <si>
    <r>
      <t>（全就労継続支援Ａ型事業所）
会計報告の様式２、３で「総賃金額」が「事業収入－経費」よりも金額が大きい事業所は、指定基準第192条第２項を満たさないものとして、令和８年度の</t>
    </r>
    <r>
      <rPr>
        <b/>
        <u/>
        <sz val="11"/>
        <rFont val="ＭＳ Ｐゴシック"/>
        <family val="3"/>
        <charset val="128"/>
      </rPr>
      <t>経営改善計画書（様式２－１、２－２）の提出</t>
    </r>
    <r>
      <rPr>
        <sz val="11"/>
        <rFont val="ＭＳ Ｐゴシック"/>
        <family val="3"/>
        <charset val="128"/>
      </rPr>
      <t>もお願いします。</t>
    </r>
    <rPh sb="51" eb="54">
      <t>ジギョウショ</t>
    </rPh>
    <rPh sb="56" eb="58">
      <t>シテイ</t>
    </rPh>
    <rPh sb="58" eb="60">
      <t>キジュン</t>
    </rPh>
    <rPh sb="60" eb="61">
      <t>ダイ</t>
    </rPh>
    <rPh sb="64" eb="65">
      <t>ジョウ</t>
    </rPh>
    <rPh sb="65" eb="66">
      <t>ダイ</t>
    </rPh>
    <rPh sb="67" eb="68">
      <t>コウ</t>
    </rPh>
    <rPh sb="69" eb="70">
      <t>ミ</t>
    </rPh>
    <rPh sb="80" eb="82">
      <t>レイワ</t>
    </rPh>
    <rPh sb="83" eb="85">
      <t>ネンド</t>
    </rPh>
    <rPh sb="86" eb="88">
      <t>ケイエイ</t>
    </rPh>
    <rPh sb="88" eb="90">
      <t>カイゼン</t>
    </rPh>
    <rPh sb="90" eb="93">
      <t>ケイカクショ</t>
    </rPh>
    <rPh sb="94" eb="96">
      <t>ヨウシキ</t>
    </rPh>
    <rPh sb="105" eb="107">
      <t>テイシュツ</t>
    </rPh>
    <rPh sb="109" eb="110">
      <t>ネガ</t>
    </rPh>
    <phoneticPr fontId="4"/>
  </si>
  <si>
    <r>
      <t>会計報告様式２に記載された</t>
    </r>
    <r>
      <rPr>
        <b/>
        <u/>
        <sz val="11"/>
        <rFont val="ＭＳ Ｐゴシック"/>
        <family val="3"/>
        <charset val="128"/>
      </rPr>
      <t>金額に係る根拠資料（令和７年度の決算書、資金収支計算書、事業活動収支　内訳表等）を添付</t>
    </r>
    <r>
      <rPr>
        <sz val="11"/>
        <rFont val="ＭＳ Ｐゴシック"/>
        <family val="3"/>
        <charset val="128"/>
      </rPr>
      <t>してください。また</t>
    </r>
    <r>
      <rPr>
        <u val="double"/>
        <sz val="11"/>
        <rFont val="ＭＳ Ｐゴシック"/>
        <family val="3"/>
        <charset val="128"/>
      </rPr>
      <t>、根拠資料の該当箇所にマーカー</t>
    </r>
    <r>
      <rPr>
        <sz val="11"/>
        <rFont val="ＭＳ Ｐゴシック"/>
        <family val="3"/>
        <charset val="128"/>
      </rPr>
      <t>をしておいてください。</t>
    </r>
    <rPh sb="0" eb="2">
      <t>カイケイ</t>
    </rPh>
    <rPh sb="2" eb="4">
      <t>ホウコク</t>
    </rPh>
    <rPh sb="23" eb="25">
      <t>レイワ</t>
    </rPh>
    <rPh sb="26" eb="28">
      <t>ネンド</t>
    </rPh>
    <phoneticPr fontId="4"/>
  </si>
  <si>
    <t>令和８年度チェックリストの記載内容に係る誓約書
【就労系】</t>
    <rPh sb="0" eb="2">
      <t>レイワ</t>
    </rPh>
    <rPh sb="3" eb="5">
      <t>ネンド</t>
    </rPh>
    <rPh sb="13" eb="15">
      <t>キサイ</t>
    </rPh>
    <rPh sb="15" eb="17">
      <t>ナイヨウ</t>
    </rPh>
    <rPh sb="18" eb="19">
      <t>カカ</t>
    </rPh>
    <rPh sb="20" eb="23">
      <t>セイヤクショ</t>
    </rPh>
    <rPh sb="25" eb="27">
      <t>シュウロウ</t>
    </rPh>
    <rPh sb="27" eb="28">
      <t>ケイ</t>
    </rPh>
    <phoneticPr fontId="52"/>
  </si>
  <si>
    <r>
      <t>　</t>
    </r>
    <r>
      <rPr>
        <sz val="14"/>
        <rFont val="ＭＳ ゴシック"/>
        <family val="3"/>
        <charset val="128"/>
      </rPr>
      <t>令和８年度チェックリスト【就労系】を提出するにあたり、当法人は、
記載項目、記載事項に漏れがないことを確認するとともに、記載内容が
正確であることを十分に調査・確認のうえ作成しており、すべての
記載内容が真実かつ適正であることを誓約します。</t>
    </r>
    <rPh sb="1" eb="3">
      <t>レイワ</t>
    </rPh>
    <rPh sb="14" eb="16">
      <t>シュウロウ</t>
    </rPh>
    <rPh sb="16" eb="17">
      <t>ケイ</t>
    </rPh>
    <rPh sb="103" eb="105">
      <t>ナイヨウ</t>
    </rPh>
    <rPh sb="110" eb="112">
      <t>テキセイ</t>
    </rPh>
    <phoneticPr fontId="54"/>
  </si>
  <si>
    <t>令和８年度　チェックリスト</t>
    <rPh sb="0" eb="2">
      <t>レイワ</t>
    </rPh>
    <rPh sb="3" eb="5">
      <t>ネンド</t>
    </rPh>
    <phoneticPr fontId="4"/>
  </si>
  <si>
    <t>（令和８年４月１日）</t>
    <rPh sb="1" eb="3">
      <t>レイワ</t>
    </rPh>
    <rPh sb="4" eb="5">
      <t>ネン</t>
    </rPh>
    <rPh sb="6" eb="7">
      <t>ガツ</t>
    </rPh>
    <rPh sb="8" eb="9">
      <t>ヒ</t>
    </rPh>
    <phoneticPr fontId="4"/>
  </si>
  <si>
    <t>　出勤簿（令和８年４月分）
 　　作成していない場合は、各職員の
　　 出勤状況が確認できるもの
　   （タイムカード等）</t>
    <rPh sb="1" eb="4">
      <t>シュッキンボ</t>
    </rPh>
    <rPh sb="5" eb="7">
      <t>レイワ</t>
    </rPh>
    <rPh sb="17" eb="19">
      <t>サクセイ</t>
    </rPh>
    <rPh sb="24" eb="26">
      <t>バアイ</t>
    </rPh>
    <rPh sb="28" eb="29">
      <t>カク</t>
    </rPh>
    <rPh sb="29" eb="31">
      <t>ショクイン</t>
    </rPh>
    <rPh sb="36" eb="38">
      <t>シュッキン</t>
    </rPh>
    <rPh sb="38" eb="40">
      <t>ジョウキョウ</t>
    </rPh>
    <rPh sb="41" eb="43">
      <t>カクニン</t>
    </rPh>
    <rPh sb="60" eb="61">
      <t>ナド</t>
    </rPh>
    <phoneticPr fontId="4"/>
  </si>
  <si>
    <t>就労選択支援</t>
    <rPh sb="0" eb="2">
      <t>シュウロウ</t>
    </rPh>
    <rPh sb="2" eb="4">
      <t>センタク</t>
    </rPh>
    <rPh sb="4" eb="6">
      <t>シエン</t>
    </rPh>
    <phoneticPr fontId="4"/>
  </si>
  <si>
    <t>１  職員の配置状況　（令和７年５月～令和８年４月）</t>
    <rPh sb="3" eb="5">
      <t>ショクイン</t>
    </rPh>
    <rPh sb="6" eb="8">
      <t>ハイチ</t>
    </rPh>
    <rPh sb="8" eb="10">
      <t>ジョウキョウ</t>
    </rPh>
    <rPh sb="12" eb="14">
      <t>レイワ</t>
    </rPh>
    <rPh sb="15" eb="16">
      <t>ネン</t>
    </rPh>
    <rPh sb="17" eb="18">
      <t>ガツ</t>
    </rPh>
    <rPh sb="19" eb="21">
      <t>レイワ</t>
    </rPh>
    <rPh sb="22" eb="23">
      <t>ネン</t>
    </rPh>
    <rPh sb="24" eb="25">
      <t>ガツ</t>
    </rPh>
    <phoneticPr fontId="4"/>
  </si>
  <si>
    <t>R7.5</t>
    <phoneticPr fontId="4"/>
  </si>
  <si>
    <t>R8.1</t>
    <phoneticPr fontId="4"/>
  </si>
  <si>
    <t>うち令和８年３月末において就労が継続している人数（人）</t>
    <rPh sb="13" eb="15">
      <t>シュウロウ</t>
    </rPh>
    <rPh sb="16" eb="18">
      <t>ケイゾク</t>
    </rPh>
    <rPh sb="22" eb="24">
      <t>ニンズウ</t>
    </rPh>
    <rPh sb="25" eb="26">
      <t>ニン</t>
    </rPh>
    <phoneticPr fontId="4"/>
  </si>
  <si>
    <t>令和８年３月末から起算して過去３年間の総利用者数（人）</t>
    <rPh sb="1" eb="2">
      <t>ネン</t>
    </rPh>
    <rPh sb="3" eb="5">
      <t>ガツマツ</t>
    </rPh>
    <rPh sb="7" eb="9">
      <t>キサン</t>
    </rPh>
    <rPh sb="11" eb="13">
      <t>カコ</t>
    </rPh>
    <rPh sb="14" eb="16">
      <t>ネンカン</t>
    </rPh>
    <rPh sb="17" eb="18">
      <t>ソウ</t>
    </rPh>
    <rPh sb="18" eb="21">
      <t>リヨウシャ</t>
    </rPh>
    <rPh sb="21" eb="22">
      <t>スウ</t>
    </rPh>
    <rPh sb="23" eb="24">
      <t>ニン</t>
    </rPh>
    <phoneticPr fontId="4"/>
  </si>
  <si>
    <t>ア　就労選択支援</t>
    <rPh sb="2" eb="4">
      <t>シュウロウ</t>
    </rPh>
    <rPh sb="4" eb="6">
      <t>センタク</t>
    </rPh>
    <rPh sb="6" eb="8">
      <t>シエン</t>
    </rPh>
    <phoneticPr fontId="4"/>
  </si>
  <si>
    <t>就労選択
支援員</t>
    <rPh sb="0" eb="2">
      <t>シュウロウ</t>
    </rPh>
    <rPh sb="2" eb="4">
      <t>センタク</t>
    </rPh>
    <rPh sb="5" eb="7">
      <t>シエン</t>
    </rPh>
    <rPh sb="7" eb="8">
      <t>イン</t>
    </rPh>
    <phoneticPr fontId="4"/>
  </si>
  <si>
    <t>イ　就労移行支援（一般型・資格取得型）</t>
    <rPh sb="9" eb="11">
      <t>イッパン</t>
    </rPh>
    <rPh sb="11" eb="12">
      <t>ガタ</t>
    </rPh>
    <rPh sb="13" eb="15">
      <t>シカク</t>
    </rPh>
    <rPh sb="15" eb="17">
      <t>シュトク</t>
    </rPh>
    <rPh sb="17" eb="18">
      <t>ガタ</t>
    </rPh>
    <phoneticPr fontId="4"/>
  </si>
  <si>
    <t>ウ　就労継続支援（Ａ型・Ｂ型）</t>
    <rPh sb="2" eb="4">
      <t>シュウロウ</t>
    </rPh>
    <rPh sb="4" eb="6">
      <t>ケイゾク</t>
    </rPh>
    <rPh sb="6" eb="8">
      <t>シエン</t>
    </rPh>
    <phoneticPr fontId="4"/>
  </si>
  <si>
    <t>エ　就労定着支援</t>
    <rPh sb="2" eb="4">
      <t>シュウロウ</t>
    </rPh>
    <rPh sb="4" eb="6">
      <t>テイチャク</t>
    </rPh>
    <rPh sb="6" eb="8">
      <t>シエン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</si>
  <si>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</si>
  <si>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88"/>
  </si>
  <si>
    <t>事業所名</t>
    <rPh sb="0" eb="3">
      <t>ジギョウショ</t>
    </rPh>
    <rPh sb="3" eb="4">
      <t>メイ</t>
    </rPh>
    <phoneticPr fontId="88"/>
  </si>
  <si>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</si>
  <si>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</si>
  <si>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</si>
  <si>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8"/>
  </si>
  <si>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</si>
  <si>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</si>
  <si>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</si>
  <si>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</si>
  <si>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</si>
  <si>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</si>
  <si>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</si>
  <si>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</si>
  <si>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</si>
  <si>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</si>
  <si>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</si>
  <si>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</si>
  <si>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※選択肢にない職種については直接入力してください</t>
    <phoneticPr fontId="90"/>
  </si>
  <si>
    <t>管理者</t>
    <rPh sb="0" eb="3">
      <t>カンリシャ</t>
    </rPh>
    <phoneticPr fontId="90"/>
  </si>
  <si>
    <t>A</t>
  </si>
  <si>
    <t>就労選択支援員</t>
    <rPh sb="0" eb="2">
      <t>シュウロウ</t>
    </rPh>
    <rPh sb="2" eb="4">
      <t>センタク</t>
    </rPh>
    <rPh sb="4" eb="7">
      <t>シエンイン</t>
    </rPh>
    <phoneticPr fontId="90"/>
  </si>
  <si>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</si>
  <si>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</si>
  <si>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</si>
  <si>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</si>
  <si>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</si>
  <si>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</si>
  <si>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91"/>
  </si>
  <si>
    <t>＜人員に関する基準＞</t>
    <rPh sb="1" eb="3">
      <t>ジンイン</t>
    </rPh>
    <rPh sb="4" eb="5">
      <t>カン</t>
    </rPh>
    <rPh sb="7" eb="9">
      <t>キジュン</t>
    </rPh>
    <phoneticPr fontId="4"/>
  </si>
  <si>
    <t>区分</t>
    <rPh sb="0" eb="2">
      <t>クブン</t>
    </rPh>
    <phoneticPr fontId="91"/>
  </si>
  <si>
    <t>必要な配置数</t>
    <rPh sb="0" eb="2">
      <t>ヒツヨウ</t>
    </rPh>
    <rPh sb="3" eb="6">
      <t>ハイチスウ</t>
    </rPh>
    <phoneticPr fontId="91"/>
  </si>
  <si>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</si>
  <si>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91"/>
  </si>
  <si>
    <t>兼務</t>
    <rPh sb="0" eb="2">
      <t>ケンム</t>
    </rPh>
    <phoneticPr fontId="91"/>
  </si>
  <si>
    <t>常勤換算数</t>
    <rPh sb="0" eb="5">
      <t>ジョウキンカンサンスウ</t>
    </rPh>
    <phoneticPr fontId="9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</si>
  <si>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8"/>
  </si>
  <si>
    <t>　(1) 「４週」・「暦月」のいずれかを選択してください。</t>
    <rPh sb="7" eb="8">
      <t>シュウ</t>
    </rPh>
    <rPh sb="11" eb="12">
      <t>レキ</t>
    </rPh>
    <rPh sb="12" eb="13">
      <t>ツキ</t>
    </rPh>
    <rPh sb="20" eb="22">
      <t>センタク</t>
    </rPh>
    <phoneticPr fontId="88"/>
  </si>
  <si>
    <t>　(2) 「予定」・「実績」のいずれかを選択してください。</t>
    <rPh sb="6" eb="8">
      <t>ヨテイ</t>
    </rPh>
    <rPh sb="11" eb="13">
      <t>ジッセキ</t>
    </rPh>
    <rPh sb="20" eb="22">
      <t>センタク</t>
    </rPh>
    <phoneticPr fontId="8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</si>
  <si>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8"/>
  </si>
  <si>
    <t>　(4) 従業者の職種を入力してください。</t>
    <rPh sb="5" eb="8">
      <t>ジュウギョウシャ</t>
    </rPh>
    <rPh sb="9" eb="11">
      <t>ショクシュ</t>
    </rPh>
    <rPh sb="12" eb="14">
      <t>ニュウリョク</t>
    </rPh>
    <phoneticPr fontId="88"/>
  </si>
  <si>
    <t xml:space="preserve"> 　　 記入の順序は、職種ごとにまとめてください。</t>
    <rPh sb="4" eb="6">
      <t>キニュウ</t>
    </rPh>
    <rPh sb="7" eb="9">
      <t>ジュンジョ</t>
    </rPh>
    <rPh sb="11" eb="13">
      <t>ショクシュ</t>
    </rPh>
    <phoneticPr fontId="8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</si>
  <si>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</si>
  <si>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88"/>
  </si>
  <si>
    <t>区分</t>
    <rPh sb="0" eb="2">
      <t>クブン</t>
    </rPh>
    <phoneticPr fontId="88"/>
  </si>
  <si>
    <t>常勤で専従</t>
    <rPh sb="0" eb="2">
      <t>ジョウキン</t>
    </rPh>
    <rPh sb="3" eb="5">
      <t>センジュウ</t>
    </rPh>
    <phoneticPr fontId="88"/>
  </si>
  <si>
    <t>常勤で兼務</t>
    <rPh sb="0" eb="2">
      <t>ジョウキン</t>
    </rPh>
    <rPh sb="3" eb="5">
      <t>ケンム</t>
    </rPh>
    <phoneticPr fontId="88"/>
  </si>
  <si>
    <t>非常勤で専従</t>
    <rPh sb="0" eb="3">
      <t>ヒジョウキン</t>
    </rPh>
    <rPh sb="4" eb="6">
      <t>センジュウ</t>
    </rPh>
    <phoneticPr fontId="88"/>
  </si>
  <si>
    <t>非常勤で兼務</t>
    <rPh sb="0" eb="3">
      <t>ヒジョウキン</t>
    </rPh>
    <rPh sb="4" eb="6">
      <t>ケンム</t>
    </rPh>
    <phoneticPr fontId="88"/>
  </si>
  <si>
    <t>（注）常勤・非常勤の区分について</t>
    <rPh sb="1" eb="2">
      <t>チュウ</t>
    </rPh>
    <rPh sb="3" eb="5">
      <t>ジョウキン</t>
    </rPh>
    <rPh sb="6" eb="9">
      <t>ヒジョウキン</t>
    </rPh>
    <rPh sb="10" eb="12">
      <t>クブン</t>
    </rPh>
    <phoneticPr fontId="8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</si>
  <si>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</si>
  <si>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8"/>
  </si>
  <si>
    <t>　(6) 従業者の保有する資格を入力してください。</t>
    <rPh sb="5" eb="8">
      <t>ジュウギョウシャ</t>
    </rPh>
    <rPh sb="9" eb="11">
      <t>ホユウ</t>
    </rPh>
    <rPh sb="13" eb="15">
      <t>シカク</t>
    </rPh>
    <rPh sb="16" eb="18">
      <t>ニュウリョク</t>
    </rPh>
    <phoneticPr fontId="8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</si>
  <si>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</si>
  <si>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8"/>
  </si>
  <si>
    <t>　(7) 従業者の氏名を記入してください。</t>
    <rPh sb="5" eb="8">
      <t>ジュウギョウシャ</t>
    </rPh>
    <rPh sb="9" eb="11">
      <t>シメイ</t>
    </rPh>
    <rPh sb="12" eb="14">
      <t>キニュウ</t>
    </rPh>
    <phoneticPr fontId="8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</si>
  <si>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</si>
  <si>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8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</si>
  <si>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</si>
  <si>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</si>
  <si>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8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</si>
  <si>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</si>
  <si>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</si>
  <si>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</si>
  <si>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8"/>
  </si>
  <si>
    <t>　　　 その他、特記事項欄としてもご活用ください。</t>
    <rPh sb="6" eb="7">
      <t>タ</t>
    </rPh>
    <rPh sb="8" eb="10">
      <t>トッキ</t>
    </rPh>
    <rPh sb="10" eb="12">
      <t>ジコウ</t>
    </rPh>
    <rPh sb="12" eb="13">
      <t>ラン</t>
    </rPh>
    <rPh sb="18" eb="20">
      <t>カツヨウ</t>
    </rPh>
    <phoneticPr fontId="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</si>
  <si>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</si>
  <si>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</si>
  <si>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　　(3)施設外就労の有無</t>
    <rPh sb="5" eb="7">
      <t>シセツ</t>
    </rPh>
    <rPh sb="7" eb="8">
      <t>ガイ</t>
    </rPh>
    <rPh sb="8" eb="10">
      <t>シュウロウ</t>
    </rPh>
    <rPh sb="11" eb="13">
      <t>ウム</t>
    </rPh>
    <phoneticPr fontId="4"/>
  </si>
  <si>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</si>
  <si>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8"/>
  </si>
  <si>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</si>
  <si>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</si>
  <si>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</si>
  <si>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</si>
  <si>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</si>
  <si>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rPh sb="4" eb="6">
      <t>キンム</t>
    </rPh>
    <rPh sb="6" eb="8">
      <t>ジカン</t>
    </rPh>
    <rPh sb="8" eb="9">
      <t>スウ</t>
    </rPh>
    <rPh sb="9" eb="11">
      <t>ゴウケイ</t>
    </rPh>
    <phoneticPr fontId="4"/>
  </si>
  <si>
    <t>(11)週平均の勤務時間数</t>
    <rPh sb="4" eb="7">
      <t>シュウヘイキン</t>
    </rPh>
    <rPh sb="8" eb="10">
      <t>キンム</t>
    </rPh>
    <rPh sb="10" eb="12">
      <t>ジカン</t>
    </rPh>
    <rPh sb="12" eb="13">
      <t>スウ</t>
    </rPh>
    <phoneticPr fontId="4"/>
  </si>
  <si>
    <t>(12)兼務状況
（兼務先／兼務する職務の内容）等</t>
    <phoneticPr fontId="4"/>
  </si>
  <si>
    <t>サービス管理責任者</t>
    <rPh sb="4" eb="6">
      <t>カンリ</t>
    </rPh>
    <rPh sb="6" eb="9">
      <t>セキニンシャ</t>
    </rPh>
    <phoneticPr fontId="90"/>
  </si>
  <si>
    <t>就労支援員</t>
    <rPh sb="0" eb="5">
      <t>シュウロウシエンイン</t>
    </rPh>
    <phoneticPr fontId="90"/>
  </si>
  <si>
    <t>職業指導員</t>
    <rPh sb="0" eb="4">
      <t>ショクギョウシドウ</t>
    </rPh>
    <rPh sb="4" eb="5">
      <t>イン</t>
    </rPh>
    <phoneticPr fontId="90"/>
  </si>
  <si>
    <t>職業指導員及び生活支援員</t>
    <rPh sb="0" eb="2">
      <t>ショクギョウ</t>
    </rPh>
    <rPh sb="2" eb="4">
      <t>シドウ</t>
    </rPh>
    <rPh sb="4" eb="5">
      <t>イン</t>
    </rPh>
    <rPh sb="5" eb="6">
      <t>オヨ</t>
    </rPh>
    <rPh sb="7" eb="9">
      <t>セイカツ</t>
    </rPh>
    <rPh sb="9" eb="11">
      <t>シエン</t>
    </rPh>
    <rPh sb="11" eb="12">
      <t>イン</t>
    </rPh>
    <phoneticPr fontId="90"/>
  </si>
  <si>
    <t>就労支援員</t>
  </si>
  <si>
    <t>　(3) 施設外就労について「有」「無」のいずれかを選択してください。</t>
    <rPh sb="5" eb="10">
      <t>シセツガイシュウロウ</t>
    </rPh>
    <rPh sb="15" eb="16">
      <t>ア</t>
    </rPh>
    <rPh sb="18" eb="19">
      <t>ナ</t>
    </rPh>
    <rPh sb="26" eb="28">
      <t>センタク</t>
    </rPh>
    <phoneticPr fontId="8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</si>
  <si>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8"/>
  </si>
  <si>
    <t>　(5) 従業者の職種を入力してください。</t>
    <rPh sb="5" eb="8">
      <t>ジュウギョウシャ</t>
    </rPh>
    <rPh sb="9" eb="11">
      <t>ショクシュ</t>
    </rPh>
    <rPh sb="12" eb="14">
      <t>ニュウリョク</t>
    </rPh>
    <phoneticPr fontId="88"/>
  </si>
  <si>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</si>
  <si>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(7) 従業者の保有する資格を入力してください。</t>
    <rPh sb="5" eb="8">
      <t>ジュウギョウシャ</t>
    </rPh>
    <rPh sb="9" eb="11">
      <t>ホユウ</t>
    </rPh>
    <rPh sb="13" eb="15">
      <t>シカク</t>
    </rPh>
    <rPh sb="16" eb="18">
      <t>ニュウリョク</t>
    </rPh>
    <phoneticPr fontId="88"/>
  </si>
  <si>
    <t>　(8) 従業者の氏名を記入してください。</t>
    <rPh sb="5" eb="8">
      <t>ジュウギョウシャ</t>
    </rPh>
    <rPh sb="9" eb="11">
      <t>シメイ</t>
    </rPh>
    <rPh sb="12" eb="14">
      <t>キニュウ</t>
    </rPh>
    <phoneticPr fontId="88"/>
  </si>
  <si>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8"/>
  </si>
  <si>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88"/>
  </si>
  <si>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</si>
  <si>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 xml:space="preserve"> ・必要項目を満たしていれば、各事業所で使用するシフト表等をもって代替書類として差し支えありません。</t>
    <phoneticPr fontId="4"/>
  </si>
  <si>
    <t>認定指定就労移行支援</t>
    <rPh sb="0" eb="2">
      <t>ニンテイ</t>
    </rPh>
    <rPh sb="2" eb="4">
      <t>シテイ</t>
    </rPh>
    <rPh sb="4" eb="6">
      <t>シュウロウ</t>
    </rPh>
    <rPh sb="6" eb="8">
      <t>イコウ</t>
    </rPh>
    <rPh sb="8" eb="10">
      <t>シエン</t>
    </rPh>
    <phoneticPr fontId="4"/>
  </si>
  <si>
    <t>歴月</t>
  </si>
  <si>
    <t>生活支援員</t>
    <rPh sb="0" eb="2">
      <t>セイカツ</t>
    </rPh>
    <rPh sb="2" eb="5">
      <t>シエンイン</t>
    </rPh>
    <phoneticPr fontId="90"/>
  </si>
  <si>
    <t>　(11) 従業者ごとに、合計勤務時間数を入力してください。</t>
    <rPh sb="6" eb="9">
      <t>ジュウギョウシャ</t>
    </rPh>
    <rPh sb="13" eb="15">
      <t>ゴウケイ</t>
    </rPh>
    <rPh sb="15" eb="17">
      <t>キンム</t>
    </rPh>
    <rPh sb="17" eb="20">
      <t>ジカンスウ</t>
    </rPh>
    <rPh sb="21" eb="23">
      <t>ニュウリョク</t>
    </rPh>
    <phoneticPr fontId="88"/>
  </si>
  <si>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8"/>
  </si>
  <si>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8"/>
  </si>
  <si>
    <t>就労継続支援Ａ型・Ｂ型</t>
    <rPh sb="0" eb="2">
      <t>シュウロウ</t>
    </rPh>
    <rPh sb="2" eb="4">
      <t>ケイゾク</t>
    </rPh>
    <rPh sb="4" eb="6">
      <t>シエン</t>
    </rPh>
    <rPh sb="7" eb="8">
      <t>ガタ</t>
    </rPh>
    <rPh sb="10" eb="11">
      <t>ガタ</t>
    </rPh>
    <phoneticPr fontId="4"/>
  </si>
  <si>
    <t xml:space="preserve"> 　　 保有資格を全て記入するのではなく、人員基準・加配加算上、求められる資格等を入力してください。</t>
    <phoneticPr fontId="88"/>
  </si>
  <si>
    <t>就労定着支援員</t>
    <rPh sb="0" eb="2">
      <t>シュウロウ</t>
    </rPh>
    <rPh sb="2" eb="7">
      <t>テイチャクシエンイン</t>
    </rPh>
    <phoneticPr fontId="90"/>
  </si>
  <si>
    <t>就労定着支援員</t>
    <rPh sb="0" eb="4">
      <t>シュウロウテイチャク</t>
    </rPh>
    <rPh sb="4" eb="7">
      <t>シエンイン</t>
    </rPh>
    <phoneticPr fontId="90"/>
  </si>
  <si>
    <t>（５）個別支援計画等の状況（令和７年度）</t>
    <rPh sb="3" eb="5">
      <t>コベツ</t>
    </rPh>
    <rPh sb="5" eb="7">
      <t>シエン</t>
    </rPh>
    <rPh sb="7" eb="9">
      <t>ケイカク</t>
    </rPh>
    <rPh sb="9" eb="10">
      <t>ナド</t>
    </rPh>
    <rPh sb="11" eb="13">
      <t>ジョウキョウ</t>
    </rPh>
    <rPh sb="14" eb="16">
      <t>レイワ</t>
    </rPh>
    <rPh sb="17" eb="19">
      <t>ネンド</t>
    </rPh>
    <phoneticPr fontId="4"/>
  </si>
  <si>
    <r>
      <t>　　　当該事業所における勤務時間が、当該事業所において定められている常勤の従業者が勤務すべき時間数に達していることをいいます。</t>
    </r>
    <r>
      <rPr>
        <u/>
        <sz val="9"/>
        <color rgb="FFFF0000"/>
        <rFont val="ＭＳ ゴシック"/>
        <family val="3"/>
        <charset val="128"/>
      </rPr>
      <t>雇用の形態は考慮しません</t>
    </r>
    <r>
      <rPr>
        <sz val="9"/>
        <color rgb="FFFF0000"/>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8"/>
  </si>
  <si>
    <r>
      <t xml:space="preserve">       ※選択した資格及び研修に関して、</t>
    </r>
    <r>
      <rPr>
        <b/>
        <u/>
        <sz val="9"/>
        <color rgb="FFFF0000"/>
        <rFont val="ＭＳ ゴシック"/>
        <family val="3"/>
        <charset val="128"/>
      </rPr>
      <t>必要に応じて、</t>
    </r>
    <r>
      <rPr>
        <b/>
        <sz val="9"/>
        <color rgb="FFFF0000"/>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8"/>
  </si>
  <si>
    <t>委員会開催頻度（R7年度実績）</t>
    <rPh sb="0" eb="3">
      <t>イインカイ</t>
    </rPh>
    <rPh sb="3" eb="5">
      <t>カイサイ</t>
    </rPh>
    <rPh sb="5" eb="7">
      <t>ヒンド</t>
    </rPh>
    <rPh sb="12" eb="14">
      <t>ジッセキ</t>
    </rPh>
    <phoneticPr fontId="4"/>
  </si>
  <si>
    <t>研修開催回数（R7年度実績）</t>
    <rPh sb="0" eb="2">
      <t>ケンシュウ</t>
    </rPh>
    <rPh sb="2" eb="4">
      <t>カイサイ</t>
    </rPh>
    <rPh sb="4" eb="6">
      <t>カイスウ</t>
    </rPh>
    <rPh sb="11" eb="13">
      <t>ジッセキ</t>
    </rPh>
    <phoneticPr fontId="4"/>
  </si>
  <si>
    <t>R7年度実績（年　　　　回）</t>
    <rPh sb="4" eb="6">
      <t>ジッセキ</t>
    </rPh>
    <rPh sb="7" eb="8">
      <t>ネン</t>
    </rPh>
    <rPh sb="12" eb="13">
      <t>カイ</t>
    </rPh>
    <phoneticPr fontId="4"/>
  </si>
  <si>
    <t>R7年度</t>
    <phoneticPr fontId="4"/>
  </si>
  <si>
    <t>水害・土砂災害を含む避難訓練の実施日（R7年度）</t>
    <rPh sb="0" eb="2">
      <t>スイガイ</t>
    </rPh>
    <rPh sb="3" eb="5">
      <t>ドシャ</t>
    </rPh>
    <rPh sb="5" eb="7">
      <t>サイガイ</t>
    </rPh>
    <rPh sb="8" eb="9">
      <t>フク</t>
    </rPh>
    <rPh sb="10" eb="12">
      <t>ヒナン</t>
    </rPh>
    <rPh sb="12" eb="14">
      <t>クンレン</t>
    </rPh>
    <rPh sb="15" eb="17">
      <t>ジッシ</t>
    </rPh>
    <phoneticPr fontId="4"/>
  </si>
  <si>
    <t>発生時の対応に関する訓練（R7年度の実績（参考））</t>
    <rPh sb="0" eb="3">
      <t>ハッセイジ</t>
    </rPh>
    <rPh sb="4" eb="6">
      <t>タイオウ</t>
    </rPh>
    <rPh sb="7" eb="8">
      <t>カン</t>
    </rPh>
    <rPh sb="10" eb="12">
      <t>クンレン</t>
    </rPh>
    <rPh sb="18" eb="20">
      <t>ジッセキ</t>
    </rPh>
    <rPh sb="21" eb="23">
      <t>サンコウ</t>
    </rPh>
    <phoneticPr fontId="4"/>
  </si>
  <si>
    <t>（R7.4.1～R8.3.31）</t>
    <phoneticPr fontId="4"/>
  </si>
  <si>
    <t>（別紙１ー１）</t>
    <rPh sb="1" eb="3">
      <t>ベッシ</t>
    </rPh>
    <phoneticPr fontId="25"/>
  </si>
  <si>
    <t>必要な届出書
※変更届と同時提出の場合、
重複書類は省略可</t>
    <phoneticPr fontId="4"/>
  </si>
  <si>
    <t>添付書類
※変更届と同時提出の場合、
重複書類は省略可</t>
    <phoneticPr fontId="4"/>
  </si>
  <si>
    <t>訓練等給付</t>
    <phoneticPr fontId="25"/>
  </si>
  <si>
    <t>就労選択支援</t>
    <rPh sb="0" eb="2">
      <t>シュウロウ</t>
    </rPh>
    <rPh sb="2" eb="4">
      <t>センタク</t>
    </rPh>
    <rPh sb="4" eb="6">
      <t>シエン</t>
    </rPh>
    <phoneticPr fontId="25"/>
  </si>
  <si>
    <t>付表７・参考様式４</t>
    <rPh sb="0" eb="2">
      <t>フヒョウ</t>
    </rPh>
    <rPh sb="4" eb="6">
      <t>サンコウ</t>
    </rPh>
    <rPh sb="6" eb="8">
      <t>ヨウシキ</t>
    </rPh>
    <phoneticPr fontId="4"/>
  </si>
  <si>
    <t>　１．なし　  ２．あり</t>
  </si>
  <si>
    <t>業務継続計画未策定（※16）</t>
    <phoneticPr fontId="25"/>
  </si>
  <si>
    <t>特定事業所集中</t>
    <rPh sb="0" eb="2">
      <t>トクテイ</t>
    </rPh>
    <rPh sb="2" eb="5">
      <t>ジギョウショ</t>
    </rPh>
    <rPh sb="5" eb="7">
      <t>シュウチュウ</t>
    </rPh>
    <phoneticPr fontId="4"/>
  </si>
  <si>
    <t>付表７・参考様式４、別紙３－１</t>
    <phoneticPr fontId="25"/>
  </si>
  <si>
    <t>　１．なし　　２．Ⅱ　　３．Ⅰ</t>
    <phoneticPr fontId="4"/>
  </si>
  <si>
    <t>別紙６－１、６－２、参考様式４</t>
    <rPh sb="10" eb="12">
      <t>サンコウ</t>
    </rPh>
    <rPh sb="12" eb="14">
      <t>ヨウシキ</t>
    </rPh>
    <phoneticPr fontId="7"/>
  </si>
  <si>
    <t>別紙１０</t>
    <phoneticPr fontId="4"/>
  </si>
  <si>
    <t>別紙４８</t>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</si>
  <si>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</si>
  <si>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１．なし　　２．Ⅰ　　３．Ⅱ　　４．Ⅲ　　５．Ⅳ</t>
    <phoneticPr fontId="4"/>
  </si>
  <si>
    <t>障害福祉サービス等処遇改善計画書
(福祉・介護処遇改善計画書)</t>
    <phoneticPr fontId="25"/>
  </si>
  <si>
    <t>別紙７、参考様式４</t>
    <rPh sb="4" eb="6">
      <t>サンコウ</t>
    </rPh>
    <rPh sb="6" eb="8">
      <t>ヨウシキ</t>
    </rPh>
    <phoneticPr fontId="4"/>
  </si>
  <si>
    <t>訓練等給付</t>
  </si>
  <si>
    <t>就労定着率区分（※6）</t>
    <rPh sb="2" eb="4">
      <t>テイチャク</t>
    </rPh>
    <rPh sb="4" eb="5">
      <t>リツ</t>
    </rPh>
    <rPh sb="5" eb="7">
      <t>クブン</t>
    </rPh>
    <phoneticPr fontId="4"/>
  </si>
  <si>
    <t>別紙Ａ、別紙Ａ別添</t>
    <rPh sb="7" eb="9">
      <t>ベッテン</t>
    </rPh>
    <phoneticPr fontId="4"/>
  </si>
  <si>
    <t>付表８・参考様式４</t>
    <rPh sb="0" eb="2">
      <t>フヒョウ</t>
    </rPh>
    <rPh sb="4" eb="6">
      <t>サンコウ</t>
    </rPh>
    <rPh sb="6" eb="8">
      <t>ヨウシキ</t>
    </rPh>
    <phoneticPr fontId="4"/>
  </si>
  <si>
    <t>付表８・参考様式４、別紙３－１</t>
    <phoneticPr fontId="25"/>
  </si>
  <si>
    <t>別紙３０、参考様式４</t>
    <rPh sb="5" eb="7">
      <t>サンコウ</t>
    </rPh>
    <rPh sb="7" eb="9">
      <t>ヨウシキ</t>
    </rPh>
    <phoneticPr fontId="4"/>
  </si>
  <si>
    <t>別紙２８</t>
    <phoneticPr fontId="4"/>
  </si>
  <si>
    <t>別紙５２</t>
    <phoneticPr fontId="4"/>
  </si>
  <si>
    <t>別紙２６、参考様式４</t>
    <rPh sb="5" eb="7">
      <t>サンコウ</t>
    </rPh>
    <rPh sb="7" eb="9">
      <t>ヨウシキ</t>
    </rPh>
    <phoneticPr fontId="4"/>
  </si>
  <si>
    <t>別紙４７</t>
    <phoneticPr fontId="4"/>
  </si>
  <si>
    <t>評価点区分（※6）</t>
    <rPh sb="0" eb="2">
      <t>ヒョウカ</t>
    </rPh>
    <rPh sb="2" eb="3">
      <t>テン</t>
    </rPh>
    <rPh sb="3" eb="5">
      <t>クブン</t>
    </rPh>
    <phoneticPr fontId="2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</si>
  <si>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1"/>
  </si>
  <si>
    <t>別紙Ｂ、別紙Ｂ別添</t>
    <rPh sb="7" eb="9">
      <t>ベッテン</t>
    </rPh>
    <phoneticPr fontId="4"/>
  </si>
  <si>
    <t>付表９・参考様式４</t>
    <rPh sb="0" eb="2">
      <t>フヒョウ</t>
    </rPh>
    <rPh sb="4" eb="6">
      <t>サンコウ</t>
    </rPh>
    <rPh sb="6" eb="8">
      <t>ヨウシキ</t>
    </rPh>
    <phoneticPr fontId="4"/>
  </si>
  <si>
    <t>自己評価結果等未公表減算</t>
    <phoneticPr fontId="21"/>
  </si>
  <si>
    <t>付表９・参考様式４、別紙３－１</t>
    <phoneticPr fontId="25"/>
  </si>
  <si>
    <t>別紙５３</t>
    <phoneticPr fontId="4"/>
  </si>
  <si>
    <t>別紙５１－２</t>
    <phoneticPr fontId="4"/>
  </si>
  <si>
    <t>就労移行支援体制（就労定着者数）</t>
    <rPh sb="0" eb="2">
      <t>シュウロウ</t>
    </rPh>
    <rPh sb="2" eb="4">
      <t>イコウ</t>
    </rPh>
    <rPh sb="4" eb="6">
      <t>シエン</t>
    </rPh>
    <rPh sb="6" eb="8">
      <t>タイセイ</t>
    </rPh>
    <phoneticPr fontId="4"/>
  </si>
  <si>
    <t>就労定着者数（　　）</t>
    <phoneticPr fontId="4"/>
  </si>
  <si>
    <t>別紙３１、参考様式４</t>
    <rPh sb="5" eb="7">
      <t>サンコウ</t>
    </rPh>
    <rPh sb="7" eb="9">
      <t>ヨウシキ</t>
    </rPh>
    <phoneticPr fontId="4"/>
  </si>
  <si>
    <t>平均工賃月額区分（※6）</t>
    <rPh sb="0" eb="2">
      <t>ヘイキン</t>
    </rPh>
    <rPh sb="2" eb="4">
      <t>コウチン</t>
    </rPh>
    <rPh sb="4" eb="6">
      <t>ゲツガク</t>
    </rPh>
    <rPh sb="6" eb="8">
      <t>クブン</t>
    </rPh>
    <phoneticPr fontId="4"/>
  </si>
  <si>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1"/>
  </si>
  <si>
    <t>別紙Ｃ－１
（令和８年４月・５月分）</t>
    <rPh sb="0" eb="2">
      <t>ベッシ</t>
    </rPh>
    <rPh sb="7" eb="9">
      <t>レイワ</t>
    </rPh>
    <rPh sb="10" eb="11">
      <t>ネン</t>
    </rPh>
    <rPh sb="12" eb="13">
      <t>ガツ</t>
    </rPh>
    <rPh sb="15" eb="16">
      <t>ガツ</t>
    </rPh>
    <rPh sb="16" eb="17">
      <t>ブン</t>
    </rPh>
    <phoneticPr fontId="4"/>
  </si>
  <si>
    <t>付表９、参考様式４、別紙３-１</t>
    <phoneticPr fontId="25"/>
  </si>
  <si>
    <t>別紙５１－３</t>
    <phoneticPr fontId="4"/>
  </si>
  <si>
    <t>別紙３２、参考様式４</t>
    <phoneticPr fontId="4"/>
  </si>
  <si>
    <t>別紙３３</t>
    <phoneticPr fontId="4"/>
  </si>
  <si>
    <t>ピアサポート実施加算</t>
    <rPh sb="6" eb="8">
      <t>ジッシ</t>
    </rPh>
    <rPh sb="8" eb="10">
      <t>カサン</t>
    </rPh>
    <phoneticPr fontId="21"/>
  </si>
  <si>
    <t>別紙２３－２</t>
    <phoneticPr fontId="4"/>
  </si>
  <si>
    <t>別紙Ｄ
（変更の場合）
別紙Ｄ別添１
（新規の場合）
別紙Ｄ別添２</t>
    <rPh sb="5" eb="7">
      <t>ヘンコウ</t>
    </rPh>
    <rPh sb="8" eb="10">
      <t>バアイ</t>
    </rPh>
    <rPh sb="15" eb="17">
      <t>ベッテン</t>
    </rPh>
    <rPh sb="20" eb="22">
      <t>シンキ</t>
    </rPh>
    <rPh sb="23" eb="25">
      <t>バアイ</t>
    </rPh>
    <rPh sb="30" eb="32">
      <t>ベッテン</t>
    </rPh>
    <phoneticPr fontId="4"/>
  </si>
  <si>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1"/>
  </si>
  <si>
    <t>付表１０・参考様式４</t>
    <rPh sb="0" eb="2">
      <t>フヒョウ</t>
    </rPh>
    <rPh sb="5" eb="7">
      <t>サンコウ</t>
    </rPh>
    <rPh sb="7" eb="9">
      <t>ヨウシキ</t>
    </rPh>
    <phoneticPr fontId="4"/>
  </si>
  <si>
    <t>支援体制構築未実施</t>
    <rPh sb="0" eb="2">
      <t>シエン</t>
    </rPh>
    <rPh sb="2" eb="4">
      <t>タイセイ</t>
    </rPh>
    <rPh sb="4" eb="6">
      <t>コウチク</t>
    </rPh>
    <rPh sb="6" eb="7">
      <t>ミ</t>
    </rPh>
    <rPh sb="7" eb="9">
      <t>ジッシ</t>
    </rPh>
    <phoneticPr fontId="21"/>
  </si>
  <si>
    <t>別紙５４</t>
    <phoneticPr fontId="4"/>
  </si>
  <si>
    <t>参考様式４</t>
    <rPh sb="0" eb="2">
      <t>サンコウ</t>
    </rPh>
    <rPh sb="2" eb="4">
      <t>ヨウシキ</t>
    </rPh>
    <phoneticPr fontId="4"/>
  </si>
  <si>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4"/>
  </si>
  <si>
    <t>※３</t>
    <phoneticPr fontId="2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</si>
  <si>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4"/>
  </si>
  <si>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4"/>
  </si>
  <si>
    <t>「共生型サービス対象区分」欄が「２．該当」の場合に設定する。</t>
    <rPh sb="13" eb="14">
      <t>ラン</t>
    </rPh>
    <rPh sb="18" eb="20">
      <t>ガイトウ</t>
    </rPh>
    <rPh sb="22" eb="24">
      <t>バアイ</t>
    </rPh>
    <rPh sb="25" eb="27">
      <t>セッテイ</t>
    </rPh>
    <phoneticPr fontId="4"/>
  </si>
  <si>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4"/>
  </si>
  <si>
    <t>※７</t>
    <phoneticPr fontId="4"/>
  </si>
  <si>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4"/>
  </si>
  <si>
    <t>※８</t>
    <phoneticPr fontId="4"/>
  </si>
  <si>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4"/>
  </si>
  <si>
    <t>※９</t>
    <phoneticPr fontId="4"/>
  </si>
  <si>
    <t>居宅介護について、「特定事業所（経過措置）」欄は、特定事業所が「２．Ⅰ」、「４．Ⅲ」、「５．Ⅳ」の場合に設定する。</t>
    <rPh sb="0" eb="2">
      <t>キョタク</t>
    </rPh>
    <rPh sb="2" eb="4">
      <t>カイゴ</t>
    </rPh>
    <phoneticPr fontId="21"/>
  </si>
  <si>
    <t>行動援護について、「特定事業所（経過措置）」欄は、特定事業所が「２．Ⅰ」、「３．Ⅱ」、「４．Ⅲ」、「５．Ⅳ」の場合に設定する。</t>
    <rPh sb="0" eb="2">
      <t>コウドウ</t>
    </rPh>
    <rPh sb="2" eb="4">
      <t>エンゴ</t>
    </rPh>
    <phoneticPr fontId="21"/>
  </si>
  <si>
    <t>※１１</t>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</si>
  <si>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1"/>
  </si>
  <si>
    <t>※１２</t>
    <phoneticPr fontId="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</si>
  <si>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1"/>
  </si>
  <si>
    <t>※１３</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</si>
  <si>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1"/>
  </si>
  <si>
    <t>※１４</t>
    <phoneticPr fontId="4"/>
  </si>
  <si>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1"/>
  </si>
  <si>
    <t>※１６</t>
    <phoneticPr fontId="25"/>
  </si>
  <si>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25"/>
  </si>
  <si>
    <t>※１９</t>
    <phoneticPr fontId="2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</si>
  <si>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25"/>
  </si>
  <si>
    <r>
      <t xml:space="preserve">  （２） 調査票は、</t>
    </r>
    <r>
      <rPr>
        <b/>
        <u/>
        <sz val="11"/>
        <rFont val="ＭＳ Ｐ明朝"/>
        <family val="1"/>
        <charset val="128"/>
      </rPr>
      <t>令和７年度</t>
    </r>
    <r>
      <rPr>
        <sz val="11"/>
        <rFont val="ＭＳ Ｐ明朝"/>
        <family val="1"/>
        <charset val="128"/>
      </rPr>
      <t>の状況を記載してください。</t>
    </r>
    <rPh sb="6" eb="9">
      <t>チョウサヒョウ</t>
    </rPh>
    <rPh sb="11" eb="13">
      <t>レイワ</t>
    </rPh>
    <rPh sb="14" eb="16">
      <t>ネンド</t>
    </rPh>
    <rPh sb="17" eb="19">
      <t>ジョウキョウ</t>
    </rPh>
    <rPh sb="20" eb="22">
      <t>キサイ</t>
    </rPh>
    <phoneticPr fontId="4"/>
  </si>
  <si>
    <t xml:space="preserve"> 令和８年次会計検査　就労系障害福祉サービス提供事業所調査票</t>
    <rPh sb="1" eb="3">
      <t>レイワ</t>
    </rPh>
    <rPh sb="4" eb="6">
      <t>ネンジ</t>
    </rPh>
    <rPh sb="6" eb="8">
      <t>カイケイ</t>
    </rPh>
    <rPh sb="8" eb="10">
      <t>ケンサ</t>
    </rPh>
    <rPh sb="11" eb="13">
      <t>シュウロウ</t>
    </rPh>
    <rPh sb="13" eb="14">
      <t>ケイ</t>
    </rPh>
    <rPh sb="14" eb="16">
      <t>ショウガイ</t>
    </rPh>
    <rPh sb="16" eb="18">
      <t>フクシ</t>
    </rPh>
    <rPh sb="22" eb="24">
      <t>テイキョウ</t>
    </rPh>
    <rPh sb="24" eb="27">
      <t>ジギョウショ</t>
    </rPh>
    <rPh sb="27" eb="30">
      <t>チョウサヒョウ</t>
    </rPh>
    <phoneticPr fontId="4"/>
  </si>
  <si>
    <t>令和７年度の平均利用人数</t>
    <rPh sb="0" eb="2">
      <t>レイワ</t>
    </rPh>
    <rPh sb="3" eb="5">
      <t>ネンド</t>
    </rPh>
    <rPh sb="6" eb="8">
      <t>ヘイキン</t>
    </rPh>
    <rPh sb="8" eb="10">
      <t>リヨウ</t>
    </rPh>
    <rPh sb="10" eb="12">
      <t>ニンズウ</t>
    </rPh>
    <phoneticPr fontId="25"/>
  </si>
  <si>
    <t>令和７年度の平均利用日数</t>
    <rPh sb="0" eb="2">
      <t>レイワ</t>
    </rPh>
    <rPh sb="3" eb="5">
      <t>ネンド</t>
    </rPh>
    <rPh sb="6" eb="8">
      <t>ヘイキン</t>
    </rPh>
    <rPh sb="8" eb="10">
      <t>リヨウ</t>
    </rPh>
    <rPh sb="10" eb="12">
      <t>ニッスウ</t>
    </rPh>
    <phoneticPr fontId="25"/>
  </si>
  <si>
    <t>（１）令和8年4月１日時点の定員</t>
    <rPh sb="3" eb="5">
      <t>レイワ</t>
    </rPh>
    <rPh sb="6" eb="7">
      <t>ネン</t>
    </rPh>
    <rPh sb="8" eb="9">
      <t>ガツ</t>
    </rPh>
    <rPh sb="10" eb="11">
      <t>ニチ</t>
    </rPh>
    <rPh sb="11" eb="13">
      <t>ジテン</t>
    </rPh>
    <rPh sb="14" eb="16">
      <t>テイイン</t>
    </rPh>
    <phoneticPr fontId="21"/>
  </si>
  <si>
    <t>（２）令和8年4月１日時点の利用者数</t>
    <rPh sb="3" eb="5">
      <t>レイワ</t>
    </rPh>
    <rPh sb="6" eb="7">
      <t>ネン</t>
    </rPh>
    <rPh sb="8" eb="9">
      <t>ガツ</t>
    </rPh>
    <rPh sb="10" eb="11">
      <t>ニチ</t>
    </rPh>
    <rPh sb="11" eb="13">
      <t>ジテン</t>
    </rPh>
    <rPh sb="14" eb="17">
      <t>リヨウシャ</t>
    </rPh>
    <rPh sb="17" eb="18">
      <t>スウ</t>
    </rPh>
    <phoneticPr fontId="21"/>
  </si>
  <si>
    <t>（１）令和７年４月１日から令和８年３月31日（令和７年度）の間に利用を終了した方の退所理由について、障害種別ごとに人数を記載してください。</t>
    <rPh sb="3" eb="5">
      <t>レイワ</t>
    </rPh>
    <rPh sb="6" eb="7">
      <t>ネン</t>
    </rPh>
    <rPh sb="8" eb="9">
      <t>ガツ</t>
    </rPh>
    <rPh sb="10" eb="11">
      <t>ニチ</t>
    </rPh>
    <rPh sb="13" eb="15">
      <t>レイワ</t>
    </rPh>
    <rPh sb="16" eb="17">
      <t>ネン</t>
    </rPh>
    <rPh sb="18" eb="19">
      <t>ガツ</t>
    </rPh>
    <rPh sb="21" eb="22">
      <t>ニチ</t>
    </rPh>
    <rPh sb="23" eb="25">
      <t>レイワ</t>
    </rPh>
    <rPh sb="26" eb="28">
      <t>ネンド</t>
    </rPh>
    <rPh sb="30" eb="31">
      <t>アイダ</t>
    </rPh>
    <rPh sb="32" eb="34">
      <t>リヨウ</t>
    </rPh>
    <rPh sb="35" eb="37">
      <t>シュウリョウ</t>
    </rPh>
    <rPh sb="39" eb="40">
      <t>カタ</t>
    </rPh>
    <rPh sb="41" eb="43">
      <t>タイショ</t>
    </rPh>
    <rPh sb="43" eb="45">
      <t>リユウ</t>
    </rPh>
    <rPh sb="50" eb="52">
      <t>ショウガイ</t>
    </rPh>
    <rPh sb="52" eb="54">
      <t>シュベツ</t>
    </rPh>
    <rPh sb="57" eb="59">
      <t>ニンズウ</t>
    </rPh>
    <rPh sb="60" eb="62">
      <t>キサイ</t>
    </rPh>
    <phoneticPr fontId="21"/>
  </si>
  <si>
    <t>（１）３年間の一般就労者数と、その内で令和８年４月１日時点で６月以上就労定着していることを把握している方の人数を記入してください。（把握している範囲の記載で結構です。）</t>
    <rPh sb="4" eb="6">
      <t>ネンカン</t>
    </rPh>
    <rPh sb="7" eb="9">
      <t>イッパン</t>
    </rPh>
    <rPh sb="9" eb="12">
      <t>シュウロウシャ</t>
    </rPh>
    <rPh sb="12" eb="13">
      <t>スウ</t>
    </rPh>
    <rPh sb="17" eb="18">
      <t>ウチ</t>
    </rPh>
    <rPh sb="19" eb="21">
      <t>レイワ</t>
    </rPh>
    <rPh sb="22" eb="23">
      <t>ネン</t>
    </rPh>
    <rPh sb="23" eb="24">
      <t>ヘイネン</t>
    </rPh>
    <rPh sb="24" eb="25">
      <t>ガツ</t>
    </rPh>
    <rPh sb="25" eb="27">
      <t>ツイタチ</t>
    </rPh>
    <rPh sb="27" eb="29">
      <t>ジテン</t>
    </rPh>
    <rPh sb="31" eb="32">
      <t>ガツ</t>
    </rPh>
    <rPh sb="32" eb="34">
      <t>イジョウ</t>
    </rPh>
    <rPh sb="34" eb="36">
      <t>シュウロウ</t>
    </rPh>
    <rPh sb="36" eb="38">
      <t>テイチャク</t>
    </rPh>
    <rPh sb="45" eb="47">
      <t>ハアク</t>
    </rPh>
    <rPh sb="51" eb="52">
      <t>カタ</t>
    </rPh>
    <rPh sb="53" eb="55">
      <t>ニンズウ</t>
    </rPh>
    <rPh sb="56" eb="58">
      <t>キニュウ</t>
    </rPh>
    <rPh sb="66" eb="68">
      <t>ハアク</t>
    </rPh>
    <rPh sb="72" eb="74">
      <t>ハンイ</t>
    </rPh>
    <rPh sb="75" eb="77">
      <t>キサイ</t>
    </rPh>
    <rPh sb="78" eb="80">
      <t>ケッコウ</t>
    </rPh>
    <phoneticPr fontId="21"/>
  </si>
  <si>
    <t>R7.4.1～Ｒ8.3.31
（令和７年度）</t>
    <rPh sb="16" eb="18">
      <t>レイワ</t>
    </rPh>
    <rPh sb="19" eb="21">
      <t>ネンドヘイネンド</t>
    </rPh>
    <phoneticPr fontId="21"/>
  </si>
  <si>
    <t>賃金改善の対象とした職種（１）
　ホームヘルパー、生活支援員、児童指導員、保育士、世話人、職業指導員、地域移行支援員、就労支援員、就労定着支援員、就労選択支援員、地域生活支援員、訪問支援員、夜間支援従事者、介護職員に対して実施しているか
※賃金向上達成指導員、目標工賃達成指導員についても（１）の対象に含めても差し支えない。</t>
    <rPh sb="0" eb="2">
      <t>チンギン</t>
    </rPh>
    <rPh sb="2" eb="4">
      <t>カイゼン</t>
    </rPh>
    <rPh sb="65" eb="71">
      <t>シュウロウテイチャクシエン</t>
    </rPh>
    <rPh sb="71" eb="72">
      <t>イン</t>
    </rPh>
    <rPh sb="73" eb="79">
      <t>シュウロウセンタクシエン</t>
    </rPh>
    <rPh sb="79" eb="80">
      <t>イン</t>
    </rPh>
    <rPh sb="81" eb="83">
      <t>チイキ</t>
    </rPh>
    <rPh sb="83" eb="88">
      <t>セイカツシエンイン</t>
    </rPh>
    <rPh sb="95" eb="97">
      <t>ヤカン</t>
    </rPh>
    <rPh sb="97" eb="99">
      <t>シエン</t>
    </rPh>
    <rPh sb="99" eb="102">
      <t>ジュウジシャ</t>
    </rPh>
    <rPh sb="108" eb="109">
      <t>タイ</t>
    </rPh>
    <rPh sb="111" eb="113">
      <t>ジッシ</t>
    </rPh>
    <rPh sb="120" eb="122">
      <t>チンギン</t>
    </rPh>
    <rPh sb="122" eb="124">
      <t>コウジョウ</t>
    </rPh>
    <rPh sb="124" eb="129">
      <t>タッセイシドウイン</t>
    </rPh>
    <rPh sb="130" eb="134">
      <t>モクヒョウコウチン</t>
    </rPh>
    <rPh sb="134" eb="138">
      <t>タッセイシドウ</t>
    </rPh>
    <rPh sb="138" eb="139">
      <t>イン</t>
    </rPh>
    <rPh sb="148" eb="150">
      <t>タイショウ</t>
    </rPh>
    <rPh sb="151" eb="152">
      <t>フク</t>
    </rPh>
    <rPh sb="155" eb="156">
      <t>サ</t>
    </rPh>
    <rPh sb="157" eb="158">
      <t>ツカ</t>
    </rPh>
    <phoneticPr fontId="82"/>
  </si>
  <si>
    <t>賃金改善の対象とした職種（２）
　（１）の職員に対しての賃金配分を基本としているが、管理者、サービス管理責任者、児童発達支援管理責任者、看護職員、機能訓練指導員等に関しては事業者の判断により配分しても差し支えない。</t>
    <rPh sb="24" eb="25">
      <t>タイ</t>
    </rPh>
    <rPh sb="28" eb="30">
      <t>チンギン</t>
    </rPh>
    <rPh sb="30" eb="32">
      <t>ハイブン</t>
    </rPh>
    <rPh sb="33" eb="35">
      <t>キホン</t>
    </rPh>
    <rPh sb="80" eb="81">
      <t>トウ</t>
    </rPh>
    <rPh sb="82" eb="83">
      <t>カン</t>
    </rPh>
    <rPh sb="86" eb="89">
      <t>ジギョウシャ</t>
    </rPh>
    <rPh sb="90" eb="92">
      <t>ハンダン</t>
    </rPh>
    <rPh sb="95" eb="97">
      <t>ハイブン</t>
    </rPh>
    <rPh sb="100" eb="101">
      <t>サ</t>
    </rPh>
    <rPh sb="102" eb="103">
      <t>ツカ</t>
    </rPh>
    <phoneticPr fontId="82"/>
  </si>
  <si>
    <t>「算定状況」欄には、令和８年４月に算定した加算・減算の項目に○を付してください。</t>
    <rPh sb="1" eb="3">
      <t>サンテイ</t>
    </rPh>
    <rPh sb="3" eb="5">
      <t>ジョウキョウ</t>
    </rPh>
    <rPh sb="6" eb="7">
      <t>ラン</t>
    </rPh>
    <rPh sb="10" eb="12">
      <t>レイワ</t>
    </rPh>
    <rPh sb="13" eb="14">
      <t>ネン</t>
    </rPh>
    <rPh sb="15" eb="16">
      <t>ツキ</t>
    </rPh>
    <rPh sb="17" eb="19">
      <t>サンテイ</t>
    </rPh>
    <rPh sb="21" eb="23">
      <t>カサン</t>
    </rPh>
    <rPh sb="24" eb="26">
      <t>ゲンザン</t>
    </rPh>
    <rPh sb="27" eb="29">
      <t>コウモク</t>
    </rPh>
    <rPh sb="32" eb="33">
      <t>フ</t>
    </rPh>
    <phoneticPr fontId="4"/>
  </si>
  <si>
    <t>令和８年４月に算定実績のある加算・減算の算定について、「点検結果」欄の事項を満たしている場合に□にチェックをしてください。</t>
    <rPh sb="0" eb="2">
      <t>レイワ</t>
    </rPh>
    <rPh sb="3" eb="4">
      <t>ネン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4"/>
  </si>
  <si>
    <r>
      <t>５　総賃金</t>
    </r>
    <r>
      <rPr>
        <sz val="11"/>
        <color rgb="FFFF0000"/>
        <rFont val="ＭＳ 明朝"/>
        <family val="1"/>
        <charset val="128"/>
      </rPr>
      <t>・工賃</t>
    </r>
    <r>
      <rPr>
        <sz val="11"/>
        <rFont val="ＭＳ 明朝"/>
        <family val="1"/>
        <charset val="128"/>
      </rPr>
      <t>額
　（単位：円）</t>
    </r>
    <rPh sb="2" eb="3">
      <t>ソウ</t>
    </rPh>
    <rPh sb="3" eb="5">
      <t>チンギン</t>
    </rPh>
    <rPh sb="6" eb="8">
      <t>コウチン</t>
    </rPh>
    <rPh sb="8" eb="9">
      <t>ガク</t>
    </rPh>
    <rPh sb="12" eb="14">
      <t>タンイ</t>
    </rPh>
    <rPh sb="15" eb="16">
      <t>エン</t>
    </rPh>
    <phoneticPr fontId="25"/>
  </si>
  <si>
    <r>
      <t>６　1人当たり
　平均賃金</t>
    </r>
    <r>
      <rPr>
        <sz val="11"/>
        <color rgb="FFFF0000"/>
        <rFont val="ＭＳ 明朝"/>
        <family val="1"/>
        <charset val="128"/>
      </rPr>
      <t>・工賃</t>
    </r>
    <r>
      <rPr>
        <sz val="11"/>
        <rFont val="ＭＳ 明朝"/>
        <family val="1"/>
        <charset val="128"/>
      </rPr>
      <t>額
　（単位：円）</t>
    </r>
    <rPh sb="2" eb="4">
      <t>ヒトリ</t>
    </rPh>
    <rPh sb="4" eb="5">
      <t>ア</t>
    </rPh>
    <rPh sb="9" eb="11">
      <t>ヘイキン</t>
    </rPh>
    <rPh sb="11" eb="13">
      <t>チンギン</t>
    </rPh>
    <rPh sb="14" eb="16">
      <t>コウチン</t>
    </rPh>
    <rPh sb="16" eb="17">
      <t>ガク</t>
    </rPh>
    <rPh sb="20" eb="22">
      <t>タンイ</t>
    </rPh>
    <rPh sb="23" eb="24">
      <t>エン</t>
    </rPh>
    <phoneticPr fontId="25"/>
  </si>
  <si>
    <r>
      <t>「５　総賃金</t>
    </r>
    <r>
      <rPr>
        <sz val="14"/>
        <color rgb="FFFF0000"/>
        <rFont val="ＭＳ 明朝"/>
        <family val="1"/>
        <charset val="128"/>
      </rPr>
      <t>・工賃</t>
    </r>
    <r>
      <rPr>
        <sz val="14"/>
        <rFont val="ＭＳ 明朝"/>
        <family val="1"/>
        <charset val="128"/>
      </rPr>
      <t>額」が「４　事業収入－経費」よりも金額が大きいサービスについて、</t>
    </r>
    <rPh sb="3" eb="4">
      <t>ソウ</t>
    </rPh>
    <rPh sb="4" eb="6">
      <t>チンギン</t>
    </rPh>
    <rPh sb="7" eb="9">
      <t>コウチン</t>
    </rPh>
    <rPh sb="9" eb="10">
      <t>ガク</t>
    </rPh>
    <rPh sb="15" eb="17">
      <t>ジギョウ</t>
    </rPh>
    <rPh sb="17" eb="19">
      <t>シュウニュウ</t>
    </rPh>
    <rPh sb="20" eb="22">
      <t>ケイヒ</t>
    </rPh>
    <rPh sb="26" eb="28">
      <t>キンガク</t>
    </rPh>
    <rPh sb="29" eb="30">
      <t>オオ</t>
    </rPh>
    <phoneticPr fontId="25"/>
  </si>
  <si>
    <r>
      <t>「５　総賃金</t>
    </r>
    <r>
      <rPr>
        <sz val="14"/>
        <color rgb="FFFF0000"/>
        <rFont val="ＭＳ 明朝"/>
        <family val="1"/>
        <charset val="128"/>
      </rPr>
      <t>・工賃</t>
    </r>
    <r>
      <rPr>
        <sz val="14"/>
        <rFont val="ＭＳ 明朝"/>
        <family val="1"/>
        <charset val="128"/>
      </rPr>
      <t>額」が「４　事業収入－経費」よりも金額が大きいサービスについて、
サービス毎に財源を選択してください。　（複数回答可）</t>
    </r>
    <rPh sb="3" eb="4">
      <t>ソウ</t>
    </rPh>
    <rPh sb="4" eb="6">
      <t>チンギン</t>
    </rPh>
    <rPh sb="9" eb="10">
      <t>ガク</t>
    </rPh>
    <rPh sb="15" eb="17">
      <t>ジギョウ</t>
    </rPh>
    <rPh sb="17" eb="19">
      <t>シュウニュウ</t>
    </rPh>
    <rPh sb="20" eb="22">
      <t>ケイヒ</t>
    </rPh>
    <rPh sb="26" eb="28">
      <t>キンガク</t>
    </rPh>
    <rPh sb="29" eb="30">
      <t>オオ</t>
    </rPh>
    <phoneticPr fontId="25"/>
  </si>
  <si>
    <r>
      <t>（記載例：</t>
    </r>
    <r>
      <rPr>
        <sz val="12"/>
        <color rgb="FFFF0000"/>
        <rFont val="ＭＳ 明朝"/>
        <family val="1"/>
        <charset val="128"/>
      </rPr>
      <t>生産活動収入が大幅に減少し、利用者に保障すべき一定の工賃水準を支払うことが困難になったため</t>
    </r>
    <r>
      <rPr>
        <sz val="12"/>
        <rFont val="ＭＳ 明朝"/>
        <family val="1"/>
        <charset val="128"/>
      </rPr>
      <t>）</t>
    </r>
    <rPh sb="5" eb="7">
      <t>セイサン</t>
    </rPh>
    <rPh sb="7" eb="9">
      <t>カツドウ</t>
    </rPh>
    <rPh sb="9" eb="11">
      <t>シュウニュウ</t>
    </rPh>
    <rPh sb="12" eb="14">
      <t>オオハバ</t>
    </rPh>
    <rPh sb="15" eb="17">
      <t>ゲンショウ</t>
    </rPh>
    <rPh sb="19" eb="22">
      <t>リヨウシャ</t>
    </rPh>
    <rPh sb="23" eb="25">
      <t>ホショウ</t>
    </rPh>
    <rPh sb="28" eb="30">
      <t>イッテイ</t>
    </rPh>
    <rPh sb="31" eb="33">
      <t>コウチン</t>
    </rPh>
    <rPh sb="33" eb="35">
      <t>スイジュン</t>
    </rPh>
    <rPh sb="36" eb="38">
      <t>シハラ</t>
    </rPh>
    <rPh sb="42" eb="44">
      <t>コンナン</t>
    </rPh>
    <phoneticPr fontId="25"/>
  </si>
  <si>
    <r>
      <t>当該サービスの</t>
    </r>
    <r>
      <rPr>
        <sz val="11"/>
        <color rgb="FFFF0000"/>
        <rFont val="ＭＳ 明朝"/>
        <family val="1"/>
        <charset val="128"/>
      </rPr>
      <t>自立支援給付費（※注１）</t>
    </r>
    <rPh sb="0" eb="2">
      <t>トウガイ</t>
    </rPh>
    <rPh sb="7" eb="9">
      <t>ジリツ</t>
    </rPh>
    <rPh sb="9" eb="11">
      <t>シエン</t>
    </rPh>
    <rPh sb="11" eb="13">
      <t>キュウフ</t>
    </rPh>
    <rPh sb="13" eb="14">
      <t>ヒ</t>
    </rPh>
    <rPh sb="16" eb="17">
      <t>チュウ</t>
    </rPh>
    <phoneticPr fontId="25"/>
  </si>
  <si>
    <r>
      <t>当該サービスの</t>
    </r>
    <r>
      <rPr>
        <sz val="11"/>
        <color rgb="FFFF0000"/>
        <rFont val="ＭＳ 明朝"/>
        <family val="1"/>
        <charset val="128"/>
      </rPr>
      <t>自立支援給付費（※注１）</t>
    </r>
    <rPh sb="0" eb="2">
      <t>トウガイ</t>
    </rPh>
    <rPh sb="7" eb="9">
      <t>ジリツ</t>
    </rPh>
    <rPh sb="9" eb="11">
      <t>シエン</t>
    </rPh>
    <rPh sb="11" eb="13">
      <t>キュウフ</t>
    </rPh>
    <rPh sb="13" eb="14">
      <t>ヒ</t>
    </rPh>
    <phoneticPr fontId="25"/>
  </si>
  <si>
    <t>就労選択支援事業所状況確認票</t>
    <rPh sb="0" eb="2">
      <t>シュウロウ</t>
    </rPh>
    <rPh sb="2" eb="4">
      <t>センタク</t>
    </rPh>
    <rPh sb="4" eb="6">
      <t>シエン</t>
    </rPh>
    <rPh sb="6" eb="9">
      <t>ジギョウショ</t>
    </rPh>
    <rPh sb="9" eb="11">
      <t>ジョウキョウ</t>
    </rPh>
    <rPh sb="11" eb="13">
      <t>カクニン</t>
    </rPh>
    <rPh sb="13" eb="14">
      <t>ヒョウ</t>
    </rPh>
    <phoneticPr fontId="4"/>
  </si>
  <si>
    <t>　R7年10月1日～12月31日</t>
    <phoneticPr fontId="4"/>
  </si>
  <si>
    <t>就労継続支援B型</t>
    <rPh sb="0" eb="2">
      <t>シュウロウ</t>
    </rPh>
    <rPh sb="2" eb="4">
      <t>ケイゾク</t>
    </rPh>
    <rPh sb="4" eb="6">
      <t>シエン</t>
    </rPh>
    <rPh sb="7" eb="8">
      <t>ガタ</t>
    </rPh>
    <phoneticPr fontId="4"/>
  </si>
  <si>
    <t>就労継続支援A型</t>
    <rPh sb="0" eb="2">
      <t>シュウロウ</t>
    </rPh>
    <rPh sb="2" eb="4">
      <t>ケイゾク</t>
    </rPh>
    <rPh sb="4" eb="6">
      <t>シエン</t>
    </rPh>
    <rPh sb="7" eb="8">
      <t>ガタ</t>
    </rPh>
    <phoneticPr fontId="4"/>
  </si>
  <si>
    <t>その他</t>
    <rPh sb="2" eb="3">
      <t>タ</t>
    </rPh>
    <phoneticPr fontId="4"/>
  </si>
  <si>
    <t>１　アセスメントを終了した利用者の総数（人）</t>
    <rPh sb="9" eb="11">
      <t>シュウリョウ</t>
    </rPh>
    <rPh sb="13" eb="16">
      <t>リヨウシャ</t>
    </rPh>
    <rPh sb="17" eb="19">
      <t>ソウスウ</t>
    </rPh>
    <rPh sb="20" eb="21">
      <t>ニン</t>
    </rPh>
    <phoneticPr fontId="4"/>
  </si>
  <si>
    <t>２　就労継続支援Ｂ型等のそれぞれの事業につながった利用者数（人）</t>
    <rPh sb="2" eb="4">
      <t>シュウロウ</t>
    </rPh>
    <rPh sb="4" eb="6">
      <t>ケイゾク</t>
    </rPh>
    <rPh sb="6" eb="8">
      <t>シエン</t>
    </rPh>
    <rPh sb="9" eb="10">
      <t>ガタ</t>
    </rPh>
    <rPh sb="10" eb="11">
      <t>トウ</t>
    </rPh>
    <rPh sb="17" eb="19">
      <t>ジギョウ</t>
    </rPh>
    <rPh sb="25" eb="28">
      <t>リヨウシャ</t>
    </rPh>
    <rPh sb="28" eb="29">
      <t>スウ</t>
    </rPh>
    <rPh sb="30" eb="31">
      <t>ニン</t>
    </rPh>
    <phoneticPr fontId="4"/>
  </si>
  <si>
    <t>一般企業</t>
    <rPh sb="0" eb="2">
      <t>イッパン</t>
    </rPh>
    <rPh sb="2" eb="4">
      <t>キギョウ</t>
    </rPh>
    <phoneticPr fontId="4"/>
  </si>
  <si>
    <t>利用者数</t>
    <rPh sb="0" eb="3">
      <t>リヨウシャ</t>
    </rPh>
    <rPh sb="3" eb="4">
      <t>スウ</t>
    </rPh>
    <phoneticPr fontId="4"/>
  </si>
  <si>
    <t>　R7年10月1日～5月31日</t>
    <phoneticPr fontId="4"/>
  </si>
  <si>
    <t>R8年1月1日～R8年4月30日</t>
    <rPh sb="4" eb="5">
      <t>ガツ</t>
    </rPh>
    <rPh sb="6" eb="7">
      <t>ニチ</t>
    </rPh>
    <rPh sb="10" eb="11">
      <t>ネン</t>
    </rPh>
    <rPh sb="12" eb="13">
      <t>ガツ</t>
    </rPh>
    <rPh sb="15" eb="16">
      <t>ニチ</t>
    </rPh>
    <phoneticPr fontId="4"/>
  </si>
  <si>
    <t>　R7年10月1日～R7年12月31日</t>
    <rPh sb="12" eb="13">
      <t>ネン</t>
    </rPh>
    <phoneticPr fontId="4"/>
  </si>
  <si>
    <t>３　就労継続支援Ｂ型等のそれぞれの移行率最高法人につながった利用者数並びに移行率最高</t>
    <rPh sb="17" eb="20">
      <t>イコウリツ</t>
    </rPh>
    <rPh sb="20" eb="24">
      <t>サイコウホウジン</t>
    </rPh>
    <rPh sb="30" eb="33">
      <t>リヨウシャ</t>
    </rPh>
    <rPh sb="33" eb="34">
      <t>スウ</t>
    </rPh>
    <rPh sb="34" eb="35">
      <t>ナラ</t>
    </rPh>
    <rPh sb="37" eb="40">
      <t>イコウリツ</t>
    </rPh>
    <rPh sb="40" eb="42">
      <t>サイコウ</t>
    </rPh>
    <phoneticPr fontId="4"/>
  </si>
  <si>
    <t>　　事業所の名称</t>
    <phoneticPr fontId="4"/>
  </si>
  <si>
    <t>４　アセスメント（作業場面等を活用した状況把握）平均期間（日）</t>
    <rPh sb="9" eb="11">
      <t>サギョウ</t>
    </rPh>
    <rPh sb="11" eb="13">
      <t>バメン</t>
    </rPh>
    <rPh sb="13" eb="14">
      <t>トウ</t>
    </rPh>
    <rPh sb="15" eb="17">
      <t>カツヨウ</t>
    </rPh>
    <rPh sb="19" eb="21">
      <t>ジョウキョウ</t>
    </rPh>
    <rPh sb="21" eb="23">
      <t>ハアク</t>
    </rPh>
    <rPh sb="24" eb="26">
      <t>ヘイキン</t>
    </rPh>
    <rPh sb="26" eb="28">
      <t>キカン</t>
    </rPh>
    <rPh sb="29" eb="30">
      <t>ニチ</t>
    </rPh>
    <phoneticPr fontId="4"/>
  </si>
  <si>
    <t>アセスメント平均期間</t>
    <rPh sb="6" eb="8">
      <t>ヘイキン</t>
    </rPh>
    <rPh sb="8" eb="10">
      <t>キカン</t>
    </rPh>
    <phoneticPr fontId="4"/>
  </si>
  <si>
    <t>５　地域との連携体制状況</t>
    <rPh sb="2" eb="4">
      <t>チイキ</t>
    </rPh>
    <rPh sb="6" eb="8">
      <t>レンケイ</t>
    </rPh>
    <rPh sb="8" eb="10">
      <t>タイセイ</t>
    </rPh>
    <rPh sb="10" eb="12">
      <t>ジョウキョウ</t>
    </rPh>
    <phoneticPr fontId="4"/>
  </si>
  <si>
    <r>
      <t>（記載例：</t>
    </r>
    <r>
      <rPr>
        <sz val="14"/>
        <color rgb="FFFF0000"/>
        <rFont val="ＭＳ 明朝"/>
        <family val="1"/>
        <charset val="128"/>
      </rPr>
      <t>〇〇等、やむを得ない理由が生じたため</t>
    </r>
    <r>
      <rPr>
        <sz val="14"/>
        <rFont val="ＭＳ 明朝"/>
        <family val="1"/>
        <charset val="128"/>
      </rPr>
      <t>）</t>
    </r>
    <rPh sb="7" eb="8">
      <t>トウ</t>
    </rPh>
    <rPh sb="12" eb="13">
      <t>エ</t>
    </rPh>
    <rPh sb="15" eb="17">
      <t>リユウ</t>
    </rPh>
    <rPh sb="18" eb="19">
      <t>ショウ</t>
    </rPh>
    <phoneticPr fontId="25"/>
  </si>
  <si>
    <t>日</t>
    <rPh sb="0" eb="1">
      <t>ニチ</t>
    </rPh>
    <phoneticPr fontId="4"/>
  </si>
  <si>
    <t>協議会との連携体制</t>
    <phoneticPr fontId="4"/>
  </si>
  <si>
    <t>近隣の障害者雇用を実施する企業との連携体制</t>
    <phoneticPr fontId="4"/>
  </si>
  <si>
    <t>近隣の他法人の障害福祉事業所との連携体制</t>
    <phoneticPr fontId="4"/>
  </si>
  <si>
    <t>特別支援学校との連携体制</t>
    <phoneticPr fontId="4"/>
  </si>
  <si>
    <t>　（４） 様式２に記載された金額に係る根拠資料（令和７年度の決算書、資金収支計算書、事業活動収支</t>
    <rPh sb="5" eb="7">
      <t>ヨウシキ</t>
    </rPh>
    <rPh sb="9" eb="11">
      <t>キサイ</t>
    </rPh>
    <rPh sb="14" eb="16">
      <t>キンガク</t>
    </rPh>
    <rPh sb="17" eb="18">
      <t>カカ</t>
    </rPh>
    <rPh sb="19" eb="21">
      <t>コンキョ</t>
    </rPh>
    <rPh sb="21" eb="23">
      <t>シリョウ</t>
    </rPh>
    <rPh sb="24" eb="26">
      <t>レイワ</t>
    </rPh>
    <rPh sb="27" eb="29">
      <t>ネンド</t>
    </rPh>
    <rPh sb="30" eb="33">
      <t>ケッサンショ</t>
    </rPh>
    <rPh sb="34" eb="36">
      <t>シキン</t>
    </rPh>
    <rPh sb="36" eb="38">
      <t>シュウシ</t>
    </rPh>
    <rPh sb="38" eb="41">
      <t>ケイサンショ</t>
    </rPh>
    <rPh sb="42" eb="44">
      <t>ジギョウ</t>
    </rPh>
    <rPh sb="44" eb="46">
      <t>カツドウ</t>
    </rPh>
    <rPh sb="46" eb="48">
      <t>シュウシガイトウ</t>
    </rPh>
    <phoneticPr fontId="4"/>
  </si>
  <si>
    <t>３ 配置基準欄は、前年度の平均利用者数を各サービスに応じた人員基準に基づき計算してください。
 多機能の場合、各基準の合計数を記入してください。
 一体型事業所の場合、主・従トータルの利用者数に対する基準を記入してください。
※「職業指導員」及び「生活支援員」は、常勤換算以外に各々１人以上、かつ「職業指導員」又は「生活支援員」のうち１人以上は常勤という基準も満たしていなければなりません。</t>
    <rPh sb="2" eb="4">
      <t>ハイチ</t>
    </rPh>
    <rPh sb="4" eb="6">
      <t>キジュン</t>
    </rPh>
    <rPh sb="6" eb="7">
      <t>ラン</t>
    </rPh>
    <rPh sb="9" eb="12">
      <t>ゼンネンド</t>
    </rPh>
    <rPh sb="13" eb="15">
      <t>ヘイキン</t>
    </rPh>
    <rPh sb="15" eb="18">
      <t>リヨウシャ</t>
    </rPh>
    <rPh sb="18" eb="19">
      <t>スウ</t>
    </rPh>
    <rPh sb="20" eb="21">
      <t>カク</t>
    </rPh>
    <rPh sb="26" eb="27">
      <t>オウ</t>
    </rPh>
    <rPh sb="29" eb="31">
      <t>ジンイン</t>
    </rPh>
    <rPh sb="31" eb="33">
      <t>キジュン</t>
    </rPh>
    <rPh sb="34" eb="35">
      <t>モト</t>
    </rPh>
    <rPh sb="37" eb="39">
      <t>ケイサン</t>
    </rPh>
    <rPh sb="48" eb="51">
      <t>タキノウ</t>
    </rPh>
    <rPh sb="52" eb="54">
      <t>バアイ</t>
    </rPh>
    <rPh sb="55" eb="56">
      <t>カク</t>
    </rPh>
    <rPh sb="56" eb="58">
      <t>キジュン</t>
    </rPh>
    <rPh sb="59" eb="62">
      <t>ゴウケイスウ</t>
    </rPh>
    <rPh sb="63" eb="65">
      <t>キニュウ</t>
    </rPh>
    <phoneticPr fontId="4"/>
  </si>
  <si>
    <t>４ 基準の対象職員等で配置基準を満たしていない期間があれば、介護給付費等が減算しているかを確認し、減算の必要 があるにもかかわらず、減算されていない場合は、過誤調整による返還手続きを行ってください。
 また、現在も配置基準違反が続いている場合は、早急に是正してください。</t>
    <rPh sb="2" eb="4">
      <t>キジュン</t>
    </rPh>
    <rPh sb="5" eb="7">
      <t>タイショウ</t>
    </rPh>
    <rPh sb="32" eb="34">
      <t>キュウフ</t>
    </rPh>
    <rPh sb="34" eb="35">
      <t>ヒ</t>
    </rPh>
    <rPh sb="35" eb="36">
      <t>トウ</t>
    </rPh>
    <rPh sb="49" eb="51">
      <t>ゲンサン</t>
    </rPh>
    <rPh sb="107" eb="109">
      <t>ハイチ</t>
    </rPh>
    <phoneticPr fontId="4"/>
  </si>
  <si>
    <t>就労選択支援員</t>
    <rPh sb="0" eb="2">
      <t>シュウロウ</t>
    </rPh>
    <rPh sb="2" eb="4">
      <t>センタク</t>
    </rPh>
    <rPh sb="4" eb="7">
      <t>シエンイン</t>
    </rPh>
    <phoneticPr fontId="4"/>
  </si>
  <si>
    <t>就労支援員</t>
    <rPh sb="0" eb="2">
      <t>シュウロウ</t>
    </rPh>
    <rPh sb="2" eb="4">
      <t>シエン</t>
    </rPh>
    <rPh sb="4" eb="5">
      <t>イン</t>
    </rPh>
    <phoneticPr fontId="4"/>
  </si>
  <si>
    <t>※注１　賃金・工賃の支払に要する額は原則として、自立支援給付をもって充ててはいけません。ただし災害その他やむを得ない理由がある場合は、この限りではありません。</t>
    <rPh sb="1" eb="2">
      <t>チュウ</t>
    </rPh>
    <rPh sb="4" eb="6">
      <t>チンギン</t>
    </rPh>
    <rPh sb="7" eb="9">
      <t>コウチン</t>
    </rPh>
    <rPh sb="10" eb="12">
      <t>シハラ</t>
    </rPh>
    <rPh sb="13" eb="14">
      <t>ヨウ</t>
    </rPh>
    <rPh sb="16" eb="17">
      <t>ガク</t>
    </rPh>
    <rPh sb="18" eb="20">
      <t>ゲンソク</t>
    </rPh>
    <rPh sb="24" eb="26">
      <t>ジリツ</t>
    </rPh>
    <rPh sb="26" eb="28">
      <t>シエン</t>
    </rPh>
    <rPh sb="28" eb="30">
      <t>キュウフ</t>
    </rPh>
    <rPh sb="34" eb="35">
      <t>ア</t>
    </rPh>
    <rPh sb="47" eb="49">
      <t>サイガイ</t>
    </rPh>
    <rPh sb="51" eb="52">
      <t>タ</t>
    </rPh>
    <rPh sb="55" eb="56">
      <t>エ</t>
    </rPh>
    <rPh sb="58" eb="60">
      <t>リユウ</t>
    </rPh>
    <rPh sb="63" eb="65">
      <t>バアイ</t>
    </rPh>
    <rPh sb="69" eb="70">
      <t>カギ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</si>
</sst>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_ "/>
    <numFmt numFmtId="178" formatCode="####\ \ &quot;件&quot;"/>
    <numFmt numFmtId="179" formatCode="###\ &quot;件&quot;"/>
    <numFmt numFmtId="180" formatCode="[$-409]d;@"/>
    <numFmt numFmtId="181" formatCode="aaa"/>
    <numFmt numFmtId="182" formatCode="[$-409]d&quot;月&quot;"/>
  </numFmts>
  <fonts count="122">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0.5"/>
      <name val="ＭＳ ゴシック"/>
      <family val="3"/>
      <charset val="128"/>
    </font>
    <font>
      <sz val="12"/>
      <name val="ＭＳ Ｐゴシック"/>
      <family val="3"/>
      <charset val="128"/>
    </font>
    <font>
      <sz val="14"/>
      <name val="ＭＳ Ｐゴシック"/>
      <family val="3"/>
      <charset val="128"/>
    </font>
    <font>
      <b/>
      <sz val="12"/>
      <name val="ＭＳ ゴシック"/>
      <family val="3"/>
      <charset val="128"/>
    </font>
    <font>
      <b/>
      <u/>
      <sz val="10.5"/>
      <name val="ＭＳ ゴシック"/>
      <family val="3"/>
      <charset val="128"/>
    </font>
    <font>
      <sz val="11"/>
      <color theme="1"/>
      <name val="ＭＳ Ｐゴシック"/>
      <family val="3"/>
      <charset val="128"/>
      <scheme val="minor"/>
    </font>
    <font>
      <sz val="11"/>
      <color theme="1"/>
      <name val="ＭＳ ゴシック"/>
      <family val="3"/>
      <charset val="128"/>
    </font>
    <font>
      <sz val="11"/>
      <name val="明朝"/>
      <family val="1"/>
      <charset val="128"/>
    </font>
    <font>
      <sz val="12"/>
      <name val="ＭＳ 明朝"/>
      <family val="1"/>
      <charset val="128"/>
    </font>
    <font>
      <sz val="6"/>
      <name val="ＭＳ Ｐゴシック"/>
      <family val="2"/>
      <charset val="128"/>
      <scheme val="minor"/>
    </font>
    <font>
      <sz val="11"/>
      <name val="ＭＳ Ｐ明朝"/>
      <family val="1"/>
      <charset val="128"/>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12"/>
      <color theme="1"/>
      <name val="ＭＳ ゴシック"/>
      <family val="3"/>
      <charset val="128"/>
    </font>
    <font>
      <sz val="16"/>
      <name val="ＭＳ Ｐゴシック"/>
      <family val="3"/>
      <charset val="128"/>
      <scheme val="minor"/>
    </font>
    <font>
      <b/>
      <sz val="11"/>
      <name val="ＭＳ Ｐゴシック"/>
      <family val="3"/>
      <charset val="128"/>
      <scheme val="minor"/>
    </font>
    <font>
      <b/>
      <sz val="16"/>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theme="1"/>
      <name val="ＭＳ 明朝"/>
      <family val="1"/>
      <charset val="128"/>
    </font>
    <font>
      <b/>
      <sz val="14"/>
      <color theme="1"/>
      <name val="ＭＳ 明朝"/>
      <family val="1"/>
      <charset val="128"/>
    </font>
    <font>
      <sz val="11"/>
      <name val="ＭＳ 明朝"/>
      <family val="1"/>
      <charset val="128"/>
    </font>
    <font>
      <b/>
      <sz val="14"/>
      <color theme="1"/>
      <name val="ＭＳ ゴシック"/>
      <family val="3"/>
      <charset val="128"/>
    </font>
    <font>
      <b/>
      <sz val="11"/>
      <name val="ＭＳ Ｐゴシック"/>
      <family val="3"/>
      <charset val="128"/>
    </font>
    <font>
      <b/>
      <sz val="10"/>
      <name val="ＭＳ Ｐ明朝"/>
      <family val="1"/>
      <charset val="128"/>
    </font>
    <font>
      <b/>
      <sz val="10"/>
      <name val="ＭＳ Ｐゴシック"/>
      <family val="3"/>
      <charset val="128"/>
    </font>
    <font>
      <b/>
      <sz val="11"/>
      <name val="ＭＳ ゴシック"/>
      <family val="3"/>
      <charset val="128"/>
    </font>
    <font>
      <b/>
      <sz val="12"/>
      <color theme="1"/>
      <name val="ＭＳ ゴシック"/>
      <family val="3"/>
      <charset val="128"/>
    </font>
    <font>
      <b/>
      <sz val="11"/>
      <color theme="1"/>
      <name val="ＭＳ ゴシック"/>
      <family val="3"/>
      <charset val="128"/>
    </font>
    <font>
      <sz val="14"/>
      <color theme="1"/>
      <name val="ＭＳ 明朝"/>
      <family val="1"/>
      <charset val="128"/>
    </font>
    <font>
      <b/>
      <u/>
      <sz val="11"/>
      <name val="ＭＳ Ｐゴシック"/>
      <family val="3"/>
      <charset val="128"/>
    </font>
    <font>
      <u/>
      <sz val="10"/>
      <name val="ＭＳ ゴシック"/>
      <family val="3"/>
      <charset val="128"/>
    </font>
    <font>
      <sz val="16"/>
      <name val="ＭＳ ゴシック"/>
      <family val="3"/>
      <charset val="128"/>
    </font>
    <font>
      <u val="double"/>
      <sz val="11"/>
      <name val="ＭＳ Ｐゴシック"/>
      <family val="3"/>
      <charset val="128"/>
    </font>
    <font>
      <b/>
      <sz val="6"/>
      <name val="ＭＳ Ｐゴシック"/>
      <family val="3"/>
      <charset val="128"/>
      <scheme val="minor"/>
    </font>
    <font>
      <sz val="16"/>
      <name val="ＭＳ 明朝"/>
      <family val="1"/>
      <charset val="128"/>
    </font>
    <font>
      <b/>
      <u/>
      <sz val="11"/>
      <name val="ＭＳ Ｐ明朝"/>
      <family val="1"/>
      <charset val="128"/>
    </font>
    <font>
      <b/>
      <sz val="14"/>
      <name val="ＭＳ ゴシック"/>
      <family val="3"/>
      <charset val="128"/>
    </font>
    <font>
      <sz val="14"/>
      <name val="ＭＳ 明朝"/>
      <family val="1"/>
      <charset val="128"/>
    </font>
    <font>
      <sz val="6"/>
      <name val="明朝"/>
      <family val="1"/>
      <charset val="128"/>
    </font>
    <font>
      <sz val="10"/>
      <color rgb="FFFF0000"/>
      <name val="ＭＳ ゴシック"/>
      <family val="3"/>
      <charset val="128"/>
    </font>
    <font>
      <sz val="6"/>
      <name val="ＭＳ 明朝"/>
      <family val="1"/>
      <charset val="128"/>
    </font>
    <font>
      <u/>
      <sz val="12"/>
      <name val="ＭＳ ゴシック"/>
      <family val="3"/>
      <charset val="128"/>
    </font>
    <font>
      <sz val="8"/>
      <name val="ＭＳ Ｐゴシック"/>
      <family val="3"/>
      <charset val="128"/>
    </font>
    <font>
      <sz val="8"/>
      <name val="ＭＳ ゴシック"/>
      <family val="3"/>
      <charset val="128"/>
    </font>
    <font>
      <sz val="11"/>
      <name val="HGｺﾞｼｯｸM"/>
      <family val="3"/>
      <charset val="128"/>
    </font>
    <font>
      <sz val="14"/>
      <name val="HGｺﾞｼｯｸM"/>
      <family val="3"/>
      <charset val="128"/>
    </font>
    <font>
      <sz val="10"/>
      <name val="HGｺﾞｼｯｸM"/>
      <family val="3"/>
      <charset val="128"/>
    </font>
    <font>
      <sz val="10"/>
      <name val="ＭＳ Ｐゴシック"/>
      <family val="3"/>
      <charset val="128"/>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sz val="9"/>
      <color rgb="FFFF0000"/>
      <name val="ＭＳ ゴシック"/>
      <family val="3"/>
      <charset val="128"/>
    </font>
    <font>
      <b/>
      <sz val="9"/>
      <color indexed="81"/>
      <name val="MS P ゴシック"/>
      <family val="3"/>
      <charset val="128"/>
    </font>
    <font>
      <sz val="11"/>
      <color rgb="FFFF0000"/>
      <name val="ＭＳ ゴシック"/>
      <family val="3"/>
      <charset val="128"/>
    </font>
    <font>
      <sz val="8"/>
      <name val="HGｺﾞｼｯｸM"/>
      <family val="3"/>
      <charset val="128"/>
    </font>
    <font>
      <b/>
      <sz val="16"/>
      <name val="ＭＳ 明朝"/>
      <family val="1"/>
      <charset val="128"/>
    </font>
    <font>
      <sz val="9"/>
      <name val="ＭＳ 明朝"/>
      <family val="1"/>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0"/>
      <color theme="1"/>
      <name val="ＭＳ Ｐゴシック"/>
      <family val="3"/>
      <charset val="128"/>
    </font>
    <font>
      <sz val="9"/>
      <color theme="1"/>
      <name val="ＭＳ Ｐゴシック"/>
      <family val="3"/>
      <charset val="128"/>
    </font>
    <font>
      <sz val="8"/>
      <color theme="1"/>
      <name val="ＭＳ ゴシック"/>
      <family val="3"/>
      <charset val="128"/>
    </font>
    <font>
      <sz val="11"/>
      <color rgb="FFFF0000"/>
      <name val="ＭＳ Ｐゴシック"/>
      <family val="3"/>
      <charset val="128"/>
    </font>
    <font>
      <sz val="10"/>
      <name val="ＭＳ 明朝"/>
      <family val="1"/>
      <charset val="128"/>
    </font>
    <font>
      <sz val="11"/>
      <color indexed="8"/>
      <name val="ＭＳ Ｐゴシック"/>
      <family val="3"/>
      <charset val="128"/>
      <scheme val="minor"/>
    </font>
    <font>
      <strike/>
      <sz val="11"/>
      <color theme="1"/>
      <name val="ＭＳ ゴシック"/>
      <family val="3"/>
      <charset val="128"/>
    </font>
    <font>
      <u/>
      <sz val="11"/>
      <color indexed="36"/>
      <name val="ＭＳ Ｐゴシック"/>
      <family val="3"/>
      <charset val="128"/>
    </font>
    <font>
      <sz val="9"/>
      <color rgb="FF000000"/>
      <name val="Meiryo UI"/>
      <family val="3"/>
      <charset val="128"/>
    </font>
    <font>
      <sz val="8"/>
      <color rgb="FFFF0000"/>
      <name val="ＭＳ Ｐゴシック"/>
      <family val="3"/>
      <charset val="128"/>
    </font>
    <font>
      <sz val="9"/>
      <color rgb="FFFF0000"/>
      <name val="ＭＳ Ｐゴシック"/>
      <family val="3"/>
      <charset val="128"/>
    </font>
    <font>
      <sz val="8"/>
      <color rgb="FFFF0000"/>
      <name val="ＭＳ ゴシック"/>
      <family val="3"/>
      <charset val="128"/>
    </font>
    <font>
      <sz val="10"/>
      <color theme="1"/>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FF0000"/>
      <name val="BIZ UDPゴシック"/>
      <family val="3"/>
      <charset val="128"/>
    </font>
    <font>
      <b/>
      <sz val="11"/>
      <color rgb="FFFF0000"/>
      <name val="ＭＳ ゴシック"/>
      <family val="3"/>
      <charset val="128"/>
    </font>
    <font>
      <sz val="12"/>
      <color rgb="FFFF0000"/>
      <name val="ＭＳ ゴシック"/>
      <family val="3"/>
      <charset val="128"/>
    </font>
    <font>
      <sz val="10"/>
      <color rgb="FFFF0000"/>
      <name val="ＭＳ Ｐゴシック"/>
      <family val="3"/>
      <charset val="128"/>
      <scheme val="minor"/>
    </font>
    <font>
      <sz val="11"/>
      <color rgb="FFFF0000"/>
      <name val="ＭＳ Ｐゴシック"/>
      <family val="3"/>
      <charset val="128"/>
      <scheme val="minor"/>
    </font>
    <font>
      <u/>
      <sz val="9"/>
      <color rgb="FFFF0000"/>
      <name val="ＭＳ ゴシック"/>
      <family val="3"/>
      <charset val="128"/>
    </font>
    <font>
      <b/>
      <u/>
      <sz val="9"/>
      <color rgb="FFFF0000"/>
      <name val="ＭＳ ゴシック"/>
      <family val="3"/>
      <charset val="128"/>
    </font>
    <font>
      <b/>
      <sz val="9"/>
      <color rgb="FFFF0000"/>
      <name val="ＭＳ 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Ｐゴシック"/>
      <family val="2"/>
      <charset val="128"/>
      <scheme val="minor"/>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明朝"/>
      <family val="1"/>
      <charset val="128"/>
    </font>
    <font>
      <sz val="14"/>
      <color rgb="FFFF0000"/>
      <name val="ＭＳ 明朝"/>
      <family val="1"/>
      <charset val="128"/>
    </font>
    <font>
      <sz val="12"/>
      <color rgb="FFFF0000"/>
      <name val="ＭＳ 明朝"/>
      <family val="1"/>
      <charset val="128"/>
    </font>
    <font>
      <b/>
      <sz val="14"/>
      <color rgb="FFFF0000"/>
      <name val="ＭＳ ゴシック"/>
      <family val="3"/>
      <charset val="128"/>
    </font>
    <font>
      <sz val="14"/>
      <color rgb="FFFF0000"/>
      <name val="ＭＳ ゴシック"/>
      <family val="3"/>
      <charset val="128"/>
    </font>
    <font>
      <b/>
      <sz val="14"/>
      <color rgb="FFFF0000"/>
      <name val="ＭＳ 明朝"/>
      <family val="1"/>
      <charset val="128"/>
    </font>
    <font>
      <sz val="10"/>
      <color rgb="FFFF0000"/>
      <name val="ＭＳ 明朝"/>
      <family val="1"/>
      <charset val="128"/>
    </font>
  </fonts>
  <fills count="1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8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bottom style="medium">
        <color indexed="64"/>
      </bottom>
      <diagonal/>
    </border>
    <border>
      <left/>
      <right/>
      <top style="double">
        <color indexed="64"/>
      </top>
      <bottom/>
      <diagonal/>
    </border>
    <border>
      <left/>
      <right/>
      <top/>
      <bottom style="double">
        <color indexed="64"/>
      </bottom>
      <diagonal/>
    </border>
    <border>
      <left/>
      <right style="thin">
        <color indexed="64"/>
      </right>
      <top style="medium">
        <color indexed="64"/>
      </top>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double">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style="thin">
        <color indexed="64"/>
      </right>
      <top/>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thin">
        <color indexed="64"/>
      </bottom>
      <diagonal/>
    </border>
    <border>
      <left style="dashed">
        <color indexed="64"/>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dotted">
        <color indexed="64"/>
      </right>
      <top style="dashed">
        <color indexed="64"/>
      </top>
      <bottom/>
      <diagonal/>
    </border>
    <border>
      <left style="dotted">
        <color indexed="64"/>
      </left>
      <right/>
      <top style="dash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thin">
        <color indexed="64"/>
      </left>
      <right/>
      <top style="dotted">
        <color indexed="64"/>
      </top>
      <bottom style="dotted">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diagonalDown="1">
      <left/>
      <right style="medium">
        <color indexed="64"/>
      </right>
      <top style="dotted">
        <color indexed="64"/>
      </top>
      <bottom style="dotted">
        <color indexed="64"/>
      </bottom>
      <diagonal style="thin">
        <color indexed="64"/>
      </diagonal>
    </border>
    <border diagonalDown="1">
      <left style="thin">
        <color indexed="64"/>
      </left>
      <right/>
      <top style="dotted">
        <color indexed="64"/>
      </top>
      <bottom style="dotted">
        <color indexed="64"/>
      </bottom>
      <diagonal style="thin">
        <color indexed="64"/>
      </diagonal>
    </border>
    <border>
      <left style="medium">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7">
    <xf numFmtId="0" fontId="0" fillId="0" borderId="0"/>
    <xf numFmtId="0" fontId="2" fillId="0" borderId="0">
      <alignment vertical="center"/>
    </xf>
    <xf numFmtId="0" fontId="2" fillId="0" borderId="0">
      <alignment vertical="center"/>
    </xf>
    <xf numFmtId="0" fontId="17" fillId="0" borderId="0">
      <alignment vertical="center"/>
    </xf>
    <xf numFmtId="0" fontId="3" fillId="0" borderId="0"/>
    <xf numFmtId="0" fontId="3" fillId="0" borderId="0">
      <alignment vertical="center"/>
    </xf>
    <xf numFmtId="0" fontId="19" fillId="0" borderId="0"/>
    <xf numFmtId="0" fontId="2" fillId="0" borderId="0">
      <alignment vertical="center"/>
    </xf>
    <xf numFmtId="0" fontId="2" fillId="0" borderId="0">
      <alignment vertical="center"/>
    </xf>
    <xf numFmtId="0" fontId="2" fillId="0" borderId="0"/>
    <xf numFmtId="0" fontId="5"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xf numFmtId="0" fontId="80" fillId="0" borderId="0">
      <alignment vertical="center"/>
    </xf>
    <xf numFmtId="0" fontId="17" fillId="0" borderId="0">
      <alignment vertical="center"/>
    </xf>
    <xf numFmtId="0" fontId="72" fillId="0" borderId="0">
      <alignment vertical="center"/>
    </xf>
    <xf numFmtId="0" fontId="2" fillId="0" borderId="0"/>
    <xf numFmtId="0" fontId="108" fillId="0" borderId="0">
      <alignment vertical="center"/>
    </xf>
  </cellStyleXfs>
  <cellXfs count="2049">
    <xf numFmtId="0" fontId="0" fillId="0" borderId="0" xfId="0"/>
    <xf numFmtId="0" fontId="6" fillId="0" borderId="0" xfId="0" applyFont="1"/>
    <xf numFmtId="0" fontId="6" fillId="0" borderId="3" xfId="0" applyFont="1" applyBorder="1" applyAlignment="1">
      <alignment vertical="center"/>
    </xf>
    <xf numFmtId="0" fontId="9" fillId="0" borderId="0" xfId="0" applyFont="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176" fontId="6" fillId="0" borderId="13" xfId="0" applyNumberFormat="1" applyFont="1" applyBorder="1" applyAlignment="1">
      <alignment wrapText="1"/>
    </xf>
    <xf numFmtId="176" fontId="6" fillId="0" borderId="13" xfId="0" applyNumberFormat="1" applyFont="1" applyBorder="1" applyAlignment="1">
      <alignment horizontal="left"/>
    </xf>
    <xf numFmtId="176" fontId="6" fillId="0" borderId="14" xfId="0" applyNumberFormat="1" applyFont="1" applyBorder="1" applyAlignment="1">
      <alignment horizontal="left"/>
    </xf>
    <xf numFmtId="0" fontId="6" fillId="2" borderId="15" xfId="0" applyFont="1" applyFill="1" applyBorder="1" applyAlignment="1">
      <alignment vertical="center"/>
    </xf>
    <xf numFmtId="0" fontId="6" fillId="2" borderId="16" xfId="0" applyFont="1" applyFill="1" applyBorder="1" applyAlignment="1">
      <alignment vertical="center"/>
    </xf>
    <xf numFmtId="176" fontId="6" fillId="2" borderId="13" xfId="0" applyNumberFormat="1" applyFont="1" applyFill="1" applyBorder="1" applyAlignment="1">
      <alignment wrapText="1"/>
    </xf>
    <xf numFmtId="0" fontId="6" fillId="0" borderId="0" xfId="0" applyFont="1" applyAlignment="1">
      <alignment vertical="top"/>
    </xf>
    <xf numFmtId="0" fontId="6" fillId="0" borderId="10" xfId="0" applyFont="1" applyBorder="1" applyAlignment="1">
      <alignment horizontal="right" vertical="center"/>
    </xf>
    <xf numFmtId="0" fontId="6" fillId="0" borderId="10" xfId="0" applyFont="1" applyBorder="1" applyAlignment="1">
      <alignment vertical="center"/>
    </xf>
    <xf numFmtId="0" fontId="6" fillId="0" borderId="0" xfId="0" applyFont="1" applyAlignment="1">
      <alignment vertical="center"/>
    </xf>
    <xf numFmtId="0" fontId="6" fillId="0" borderId="2" xfId="0" applyFont="1" applyBorder="1" applyAlignment="1">
      <alignment horizontal="distributed" vertical="center" wrapText="1"/>
    </xf>
    <xf numFmtId="0" fontId="6" fillId="0" borderId="39"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2" xfId="0" applyFont="1" applyBorder="1" applyAlignment="1">
      <alignment vertical="center"/>
    </xf>
    <xf numFmtId="0" fontId="6" fillId="0" borderId="6" xfId="0" applyFont="1" applyBorder="1" applyAlignment="1">
      <alignment vertical="center"/>
    </xf>
    <xf numFmtId="0" fontId="6" fillId="0" borderId="30" xfId="0" applyFont="1" applyBorder="1" applyAlignment="1">
      <alignment vertical="center"/>
    </xf>
    <xf numFmtId="0" fontId="6" fillId="0" borderId="40" xfId="0" applyFont="1" applyBorder="1" applyAlignment="1">
      <alignment vertical="center"/>
    </xf>
    <xf numFmtId="0" fontId="6" fillId="0" borderId="52" xfId="0" applyFont="1" applyBorder="1" applyAlignment="1">
      <alignment vertical="center"/>
    </xf>
    <xf numFmtId="0" fontId="6" fillId="0" borderId="42" xfId="0" applyFont="1" applyBorder="1" applyAlignment="1">
      <alignment vertical="center"/>
    </xf>
    <xf numFmtId="0" fontId="6" fillId="0" borderId="29" xfId="0" applyFont="1" applyBorder="1" applyAlignment="1">
      <alignment vertical="center"/>
    </xf>
    <xf numFmtId="0" fontId="10" fillId="0" borderId="0" xfId="1" applyFont="1">
      <alignment vertical="center"/>
    </xf>
    <xf numFmtId="0" fontId="6" fillId="0" borderId="0" xfId="1" applyFont="1">
      <alignment vertical="center"/>
    </xf>
    <xf numFmtId="0" fontId="6" fillId="0" borderId="0" xfId="0" applyFont="1" applyAlignment="1">
      <alignment horizontal="center" vertical="center"/>
    </xf>
    <xf numFmtId="0" fontId="6" fillId="4" borderId="35" xfId="0" applyFont="1" applyFill="1" applyBorder="1" applyAlignment="1">
      <alignment horizontal="center" vertical="center" wrapText="1"/>
    </xf>
    <xf numFmtId="0" fontId="6" fillId="4" borderId="35" xfId="0" applyFont="1" applyFill="1" applyBorder="1" applyAlignment="1">
      <alignment horizontal="center" wrapText="1"/>
    </xf>
    <xf numFmtId="0" fontId="6" fillId="4" borderId="35" xfId="0" applyFont="1" applyFill="1" applyBorder="1" applyAlignment="1">
      <alignment horizontal="center"/>
    </xf>
    <xf numFmtId="0" fontId="6" fillId="4" borderId="53" xfId="0" applyFont="1" applyFill="1" applyBorder="1" applyAlignment="1">
      <alignment horizontal="center"/>
    </xf>
    <xf numFmtId="0" fontId="6" fillId="3" borderId="54" xfId="0" applyFont="1" applyFill="1" applyBorder="1" applyAlignment="1">
      <alignment horizontal="center" vertical="center" wrapText="1"/>
    </xf>
    <xf numFmtId="0" fontId="6" fillId="3" borderId="55" xfId="0" applyFont="1" applyFill="1" applyBorder="1" applyAlignment="1">
      <alignment horizontal="left" vertical="center" shrinkToFit="1"/>
    </xf>
    <xf numFmtId="0" fontId="6" fillId="3" borderId="56" xfId="0" applyFont="1" applyFill="1" applyBorder="1" applyAlignment="1">
      <alignment horizontal="center" vertical="center" wrapText="1"/>
    </xf>
    <xf numFmtId="0" fontId="6" fillId="3" borderId="57" xfId="0" applyFont="1" applyFill="1" applyBorder="1" applyAlignment="1">
      <alignment horizontal="left" vertical="center" shrinkToFit="1"/>
    </xf>
    <xf numFmtId="0" fontId="6" fillId="3" borderId="58" xfId="0" applyFont="1" applyFill="1" applyBorder="1" applyAlignment="1">
      <alignment horizontal="center" vertical="center" wrapText="1"/>
    </xf>
    <xf numFmtId="0" fontId="6" fillId="3" borderId="59" xfId="0" applyFont="1" applyFill="1" applyBorder="1" applyAlignment="1">
      <alignment horizontal="left" vertical="center" shrinkToFit="1"/>
    </xf>
    <xf numFmtId="0" fontId="10" fillId="0" borderId="0" xfId="0" applyFont="1" applyAlignment="1">
      <alignment vertical="center"/>
    </xf>
    <xf numFmtId="0" fontId="6" fillId="6" borderId="27" xfId="0" applyFont="1" applyFill="1" applyBorder="1" applyAlignment="1">
      <alignment horizontal="left" vertical="center"/>
    </xf>
    <xf numFmtId="0" fontId="6" fillId="6" borderId="49" xfId="0" applyFont="1" applyFill="1" applyBorder="1" applyAlignment="1">
      <alignment horizontal="left" vertical="center"/>
    </xf>
    <xf numFmtId="0" fontId="0" fillId="0" borderId="0" xfId="0" applyAlignment="1">
      <alignment vertical="center"/>
    </xf>
    <xf numFmtId="176" fontId="6" fillId="2" borderId="14" xfId="0" applyNumberFormat="1" applyFont="1" applyFill="1" applyBorder="1" applyAlignment="1">
      <alignment wrapText="1"/>
    </xf>
    <xf numFmtId="0" fontId="24" fillId="0" borderId="0" xfId="0" applyFont="1" applyAlignment="1">
      <alignment vertical="center"/>
    </xf>
    <xf numFmtId="0" fontId="27" fillId="0" borderId="0" xfId="0" applyFont="1" applyAlignment="1">
      <alignment horizontal="center" vertical="center"/>
    </xf>
    <xf numFmtId="0" fontId="24" fillId="0" borderId="0" xfId="0" applyFont="1" applyAlignment="1">
      <alignment horizontal="left" vertical="center"/>
    </xf>
    <xf numFmtId="0" fontId="28" fillId="0" borderId="0" xfId="0" applyFont="1" applyAlignment="1">
      <alignment horizontal="left" vertical="center"/>
    </xf>
    <xf numFmtId="0" fontId="24" fillId="5" borderId="67" xfId="0" applyFont="1" applyFill="1" applyBorder="1" applyAlignment="1">
      <alignment horizontal="center" vertical="center"/>
    </xf>
    <xf numFmtId="0" fontId="24" fillId="5" borderId="2" xfId="0" applyFont="1" applyFill="1" applyBorder="1" applyAlignment="1">
      <alignment horizontal="center" vertical="center"/>
    </xf>
    <xf numFmtId="0" fontId="24" fillId="7" borderId="2" xfId="0" applyFont="1" applyFill="1" applyBorder="1" applyAlignment="1">
      <alignment horizontal="center" vertical="center"/>
    </xf>
    <xf numFmtId="0" fontId="23" fillId="0" borderId="2" xfId="0" applyFont="1" applyBorder="1" applyAlignment="1">
      <alignment horizontal="left" vertical="center" wrapText="1"/>
    </xf>
    <xf numFmtId="0" fontId="24" fillId="7" borderId="2" xfId="0" applyFont="1" applyFill="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xf>
    <xf numFmtId="0" fontId="0" fillId="0" borderId="2" xfId="0" applyBorder="1" applyAlignment="1">
      <alignment horizontal="center" vertical="center" wrapText="1"/>
    </xf>
    <xf numFmtId="0" fontId="32" fillId="0" borderId="0" xfId="3" applyFont="1">
      <alignment vertical="center"/>
    </xf>
    <xf numFmtId="0" fontId="33" fillId="0" borderId="0" xfId="3" applyFont="1">
      <alignment vertical="center"/>
    </xf>
    <xf numFmtId="0" fontId="32" fillId="0" borderId="0" xfId="0" applyFont="1" applyAlignment="1">
      <alignment horizontal="left" vertical="center"/>
    </xf>
    <xf numFmtId="0" fontId="36" fillId="0" borderId="0" xfId="0" applyFont="1" applyAlignment="1">
      <alignment vertical="center"/>
    </xf>
    <xf numFmtId="0" fontId="0" fillId="0" borderId="0" xfId="0" applyAlignment="1">
      <alignment horizontal="left" vertical="center" wrapText="1"/>
    </xf>
    <xf numFmtId="0" fontId="37" fillId="0" borderId="0" xfId="0"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35" fillId="0" borderId="0" xfId="3" applyFont="1">
      <alignment vertical="center"/>
    </xf>
    <xf numFmtId="0" fontId="32" fillId="0" borderId="95" xfId="0" applyFont="1" applyBorder="1" applyAlignment="1">
      <alignment horizontal="left" vertical="center" wrapText="1"/>
    </xf>
    <xf numFmtId="0" fontId="26" fillId="0" borderId="91" xfId="0" applyFont="1" applyBorder="1" applyAlignment="1">
      <alignment horizontal="center" vertical="center" wrapText="1"/>
    </xf>
    <xf numFmtId="0" fontId="40" fillId="0" borderId="69" xfId="0" applyFont="1" applyBorder="1" applyAlignment="1">
      <alignment horizontal="left" vertical="center" wrapText="1"/>
    </xf>
    <xf numFmtId="0" fontId="26" fillId="0" borderId="9"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2" xfId="0" applyFont="1" applyBorder="1" applyAlignment="1">
      <alignment horizontal="center" vertical="center" wrapText="1"/>
    </xf>
    <xf numFmtId="0" fontId="20" fillId="8" borderId="50" xfId="10" applyFont="1" applyFill="1" applyBorder="1" applyProtection="1">
      <alignment vertical="center"/>
      <protection locked="0"/>
    </xf>
    <xf numFmtId="0" fontId="32" fillId="0" borderId="110" xfId="0" applyFont="1" applyBorder="1" applyAlignment="1">
      <alignment horizontal="left" vertical="top" wrapText="1"/>
    </xf>
    <xf numFmtId="0" fontId="20" fillId="8" borderId="104" xfId="10" applyFont="1" applyFill="1" applyBorder="1" applyProtection="1">
      <alignment vertical="center"/>
      <protection locked="0"/>
    </xf>
    <xf numFmtId="0" fontId="32" fillId="0" borderId="111" xfId="0" applyFont="1" applyBorder="1" applyAlignment="1">
      <alignment horizontal="left" vertical="top" wrapText="1"/>
    </xf>
    <xf numFmtId="0" fontId="20" fillId="8" borderId="112" xfId="10" applyFont="1" applyFill="1" applyBorder="1" applyProtection="1">
      <alignment vertical="center"/>
      <protection locked="0"/>
    </xf>
    <xf numFmtId="0" fontId="41" fillId="0" borderId="18" xfId="0" applyFont="1" applyBorder="1" applyAlignment="1">
      <alignment horizontal="left" vertical="center" wrapText="1"/>
    </xf>
    <xf numFmtId="0" fontId="13" fillId="0" borderId="33" xfId="10" applyFont="1" applyBorder="1" applyProtection="1">
      <alignment vertical="center"/>
      <protection locked="0"/>
    </xf>
    <xf numFmtId="0" fontId="18" fillId="0" borderId="33" xfId="0" applyFont="1" applyBorder="1" applyAlignment="1">
      <alignment horizontal="left" vertical="top" wrapText="1"/>
    </xf>
    <xf numFmtId="0" fontId="18" fillId="0" borderId="28" xfId="0" applyFont="1" applyBorder="1" applyAlignment="1">
      <alignment horizontal="left" vertical="top" wrapText="1"/>
    </xf>
    <xf numFmtId="0" fontId="32" fillId="0" borderId="113" xfId="0" applyFont="1" applyBorder="1" applyAlignment="1">
      <alignment horizontal="left" vertical="top" wrapText="1"/>
    </xf>
    <xf numFmtId="0" fontId="32" fillId="0" borderId="103" xfId="0" applyFont="1" applyBorder="1" applyAlignment="1">
      <alignment horizontal="left" vertical="top" wrapText="1"/>
    </xf>
    <xf numFmtId="0" fontId="32" fillId="0" borderId="105" xfId="0" applyFont="1" applyBorder="1" applyAlignment="1">
      <alignment horizontal="left" vertical="top" wrapText="1"/>
    </xf>
    <xf numFmtId="0" fontId="0" fillId="0" borderId="0" xfId="0" applyAlignment="1">
      <alignment horizontal="left" vertical="center"/>
    </xf>
    <xf numFmtId="0" fontId="18" fillId="0" borderId="0" xfId="0" applyFont="1" applyAlignment="1">
      <alignment horizontal="left" vertical="center"/>
    </xf>
    <xf numFmtId="0" fontId="42" fillId="0" borderId="0" xfId="0" applyFont="1" applyAlignment="1">
      <alignment horizontal="left" vertical="center"/>
    </xf>
    <xf numFmtId="0" fontId="34" fillId="0" borderId="0" xfId="0" applyFont="1" applyAlignment="1">
      <alignment vertical="center"/>
    </xf>
    <xf numFmtId="0" fontId="2" fillId="0" borderId="0" xfId="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34" fillId="0" borderId="0" xfId="0" applyFont="1" applyAlignment="1">
      <alignment vertical="center" wrapText="1"/>
    </xf>
    <xf numFmtId="0" fontId="6" fillId="0" borderId="43" xfId="0" applyFont="1" applyBorder="1" applyAlignment="1">
      <alignment vertical="center"/>
    </xf>
    <xf numFmtId="0" fontId="6" fillId="0" borderId="44" xfId="0" applyFont="1" applyBorder="1" applyAlignment="1">
      <alignment vertical="center"/>
    </xf>
    <xf numFmtId="0" fontId="6" fillId="0" borderId="67" xfId="0" applyFont="1" applyBorder="1" applyAlignment="1">
      <alignment vertical="center"/>
    </xf>
    <xf numFmtId="0" fontId="6" fillId="0" borderId="46" xfId="0" applyFont="1" applyBorder="1" applyAlignment="1">
      <alignment vertical="center"/>
    </xf>
    <xf numFmtId="0" fontId="6" fillId="0" borderId="19" xfId="0" applyFont="1" applyBorder="1" applyAlignment="1">
      <alignment vertical="center"/>
    </xf>
    <xf numFmtId="0" fontId="6" fillId="0" borderId="45" xfId="0" applyFont="1" applyBorder="1" applyAlignment="1">
      <alignment vertical="center"/>
    </xf>
    <xf numFmtId="0" fontId="6" fillId="0" borderId="70" xfId="0" applyFont="1" applyBorder="1" applyAlignment="1">
      <alignment vertical="center"/>
    </xf>
    <xf numFmtId="0" fontId="6" fillId="0" borderId="34" xfId="0" applyFont="1" applyBorder="1" applyAlignment="1">
      <alignment vertical="center"/>
    </xf>
    <xf numFmtId="0" fontId="7" fillId="0" borderId="0" xfId="0" applyFont="1" applyAlignment="1">
      <alignment vertical="center"/>
    </xf>
    <xf numFmtId="0" fontId="11" fillId="0" borderId="0" xfId="0" applyFont="1" applyAlignment="1">
      <alignment vertical="top"/>
    </xf>
    <xf numFmtId="0" fontId="11" fillId="0" borderId="0" xfId="0" applyFont="1" applyAlignment="1">
      <alignment vertical="center"/>
    </xf>
    <xf numFmtId="0" fontId="45" fillId="0" borderId="0" xfId="0" applyFont="1" applyAlignment="1">
      <alignment vertical="center"/>
    </xf>
    <xf numFmtId="0" fontId="5" fillId="0" borderId="0" xfId="0" applyFont="1" applyAlignment="1">
      <alignment vertical="center" wrapText="1"/>
    </xf>
    <xf numFmtId="0" fontId="5" fillId="5" borderId="2" xfId="0" applyFont="1" applyFill="1" applyBorder="1" applyAlignment="1">
      <alignment horizontal="center" vertical="center" wrapText="1"/>
    </xf>
    <xf numFmtId="0" fontId="5" fillId="0" borderId="2" xfId="0" applyFont="1" applyBorder="1" applyAlignment="1">
      <alignment vertical="center" wrapText="1"/>
    </xf>
    <xf numFmtId="0" fontId="0" fillId="5" borderId="2" xfId="0" applyFill="1" applyBorder="1" applyAlignment="1">
      <alignment vertical="center" wrapText="1"/>
    </xf>
    <xf numFmtId="0" fontId="24" fillId="0" borderId="2" xfId="0" applyFont="1" applyBorder="1" applyAlignment="1">
      <alignment vertical="center" wrapText="1"/>
    </xf>
    <xf numFmtId="0" fontId="13" fillId="0" borderId="0" xfId="0" applyFont="1" applyAlignment="1">
      <alignment vertical="center"/>
    </xf>
    <xf numFmtId="0" fontId="34" fillId="0" borderId="96" xfId="0" applyFont="1" applyBorder="1" applyAlignment="1">
      <alignment horizontal="left" vertical="top" wrapText="1"/>
    </xf>
    <xf numFmtId="0" fontId="48" fillId="0" borderId="0" xfId="0" applyFont="1" applyAlignment="1">
      <alignment horizontal="left"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right" vertical="center"/>
    </xf>
    <xf numFmtId="0" fontId="6" fillId="0" borderId="38" xfId="0" applyFont="1" applyBorder="1" applyAlignment="1">
      <alignment vertical="center"/>
    </xf>
    <xf numFmtId="49" fontId="6" fillId="0" borderId="1" xfId="0" applyNumberFormat="1" applyFont="1" applyBorder="1" applyAlignment="1">
      <alignment horizontal="center" vertical="center" wrapText="1"/>
    </xf>
    <xf numFmtId="0" fontId="6" fillId="0" borderId="1" xfId="0" applyFont="1" applyBorder="1" applyAlignment="1">
      <alignment vertical="center"/>
    </xf>
    <xf numFmtId="0" fontId="6" fillId="0" borderId="33" xfId="0" applyFont="1" applyBorder="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6" fillId="0" borderId="2"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horizontal="center" vertical="center"/>
    </xf>
    <xf numFmtId="0" fontId="7" fillId="0" borderId="0" xfId="0" applyFont="1" applyAlignment="1">
      <alignment horizontal="center" vertical="center"/>
    </xf>
    <xf numFmtId="0" fontId="24" fillId="0" borderId="0" xfId="0" applyFont="1" applyAlignment="1">
      <alignment horizontal="left" vertical="center" wrapText="1"/>
    </xf>
    <xf numFmtId="0" fontId="24" fillId="5" borderId="2" xfId="0" applyFont="1" applyFill="1" applyBorder="1" applyAlignment="1">
      <alignment horizontal="center" vertical="center" wrapText="1"/>
    </xf>
    <xf numFmtId="0" fontId="24" fillId="0" borderId="0" xfId="0" applyFont="1" applyAlignment="1">
      <alignment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23"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24" fillId="0" borderId="67" xfId="0" applyFont="1" applyBorder="1" applyAlignment="1">
      <alignment horizontal="center" vertical="center"/>
    </xf>
    <xf numFmtId="0" fontId="0" fillId="0" borderId="2" xfId="0" applyBorder="1" applyAlignment="1">
      <alignment vertical="center" wrapText="1"/>
    </xf>
    <xf numFmtId="0" fontId="6" fillId="4" borderId="35" xfId="0" quotePrefix="1"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quotePrefix="1" applyBorder="1" applyAlignment="1">
      <alignment horizontal="center" vertical="center"/>
    </xf>
    <xf numFmtId="0" fontId="0" fillId="5" borderId="2" xfId="0" applyFill="1" applyBorder="1" applyAlignment="1">
      <alignment horizontal="center" vertical="center" wrapText="1"/>
    </xf>
    <xf numFmtId="0" fontId="0" fillId="0" borderId="0" xfId="0" applyAlignment="1">
      <alignment horizontal="center" vertical="center"/>
    </xf>
    <xf numFmtId="0" fontId="22" fillId="0" borderId="0" xfId="0" applyFont="1" applyAlignment="1">
      <alignment vertical="center"/>
    </xf>
    <xf numFmtId="0" fontId="50" fillId="0" borderId="0" xfId="3" applyFont="1">
      <alignment vertical="center"/>
    </xf>
    <xf numFmtId="0" fontId="34" fillId="0" borderId="95" xfId="0" applyFont="1" applyBorder="1" applyAlignment="1">
      <alignment horizontal="left" vertical="center" wrapText="1"/>
    </xf>
    <xf numFmtId="0" fontId="34" fillId="0" borderId="0" xfId="0" applyFont="1" applyAlignment="1">
      <alignment horizontal="left" vertical="center" wrapText="1"/>
    </xf>
    <xf numFmtId="0" fontId="51" fillId="0" borderId="0" xfId="0" applyFont="1" applyAlignment="1">
      <alignment vertical="center"/>
    </xf>
    <xf numFmtId="0" fontId="34" fillId="0" borderId="0" xfId="0" applyFont="1" applyAlignment="1">
      <alignment vertical="top" wrapText="1"/>
    </xf>
    <xf numFmtId="0" fontId="34" fillId="0" borderId="0" xfId="0" applyFont="1" applyAlignment="1">
      <alignment vertical="top"/>
    </xf>
    <xf numFmtId="0" fontId="34" fillId="0" borderId="0" xfId="0" applyFont="1" applyAlignment="1">
      <alignment horizontal="left" vertical="top" wrapText="1"/>
    </xf>
    <xf numFmtId="0" fontId="51" fillId="0" borderId="0" xfId="0" applyFont="1" applyAlignment="1">
      <alignment horizontal="left" vertical="center" wrapText="1"/>
    </xf>
    <xf numFmtId="0" fontId="51" fillId="0" borderId="0" xfId="0" applyFont="1" applyAlignment="1">
      <alignment horizontal="center" vertical="center"/>
    </xf>
    <xf numFmtId="0" fontId="20" fillId="0" borderId="0" xfId="0" applyFont="1" applyAlignment="1">
      <alignment vertical="center"/>
    </xf>
    <xf numFmtId="0" fontId="51" fillId="8" borderId="2" xfId="0" applyFont="1" applyFill="1" applyBorder="1" applyAlignment="1">
      <alignment horizontal="center" vertical="center"/>
    </xf>
    <xf numFmtId="0" fontId="34" fillId="0" borderId="70" xfId="0" applyFont="1" applyBorder="1" applyAlignment="1">
      <alignment horizontal="left" vertical="top" wrapText="1"/>
    </xf>
    <xf numFmtId="0" fontId="34" fillId="0" borderId="10" xfId="0" applyFont="1" applyBorder="1" applyAlignment="1">
      <alignment horizontal="left" vertical="top" wrapText="1"/>
    </xf>
    <xf numFmtId="0" fontId="0" fillId="0" borderId="2" xfId="0" applyBorder="1" applyAlignment="1">
      <alignment horizontal="center" vertical="center" shrinkToFit="1"/>
    </xf>
    <xf numFmtId="0" fontId="0" fillId="0" borderId="0" xfId="0" applyAlignment="1">
      <alignment vertical="center" shrinkToFit="1"/>
    </xf>
    <xf numFmtId="0" fontId="0" fillId="5" borderId="2" xfId="0" applyFill="1" applyBorder="1" applyAlignment="1">
      <alignment horizontal="center" vertical="center"/>
    </xf>
    <xf numFmtId="0" fontId="0" fillId="5" borderId="2" xfId="0" applyFill="1" applyBorder="1" applyAlignment="1">
      <alignment vertical="center"/>
    </xf>
    <xf numFmtId="0" fontId="0" fillId="0" borderId="2" xfId="0" applyBorder="1" applyAlignment="1">
      <alignment vertical="center"/>
    </xf>
    <xf numFmtId="0" fontId="9" fillId="0" borderId="0" xfId="6" applyFont="1" applyAlignment="1">
      <alignment vertical="center"/>
    </xf>
    <xf numFmtId="0" fontId="10" fillId="0" borderId="0" xfId="6" applyFont="1" applyAlignment="1">
      <alignment vertical="center"/>
    </xf>
    <xf numFmtId="49" fontId="10" fillId="0" borderId="0" xfId="6" applyNumberFormat="1" applyFont="1" applyAlignment="1">
      <alignment vertical="center"/>
    </xf>
    <xf numFmtId="0" fontId="53" fillId="0" borderId="0" xfId="6" applyFont="1" applyAlignment="1">
      <alignment vertical="center"/>
    </xf>
    <xf numFmtId="0" fontId="10" fillId="0" borderId="0" xfId="6" applyFont="1" applyAlignment="1">
      <alignment horizontal="center" vertical="center"/>
    </xf>
    <xf numFmtId="0" fontId="10" fillId="0" borderId="0" xfId="6" applyFont="1" applyAlignment="1">
      <alignment horizontal="right"/>
    </xf>
    <xf numFmtId="0" fontId="10" fillId="0" borderId="0" xfId="6" applyFont="1" applyAlignment="1">
      <alignment vertical="center" shrinkToFit="1"/>
    </xf>
    <xf numFmtId="0" fontId="20" fillId="0" borderId="0" xfId="6" applyFont="1" applyAlignment="1">
      <alignment vertical="center" shrinkToFit="1"/>
    </xf>
    <xf numFmtId="0" fontId="20" fillId="0" borderId="0" xfId="6" applyFont="1" applyAlignment="1">
      <alignment vertical="center"/>
    </xf>
    <xf numFmtId="0" fontId="55" fillId="0" borderId="0" xfId="6" applyFont="1" applyAlignment="1">
      <alignment vertical="center"/>
    </xf>
    <xf numFmtId="0" fontId="10" fillId="0" borderId="0" xfId="6" applyFont="1" applyAlignment="1">
      <alignment horizontal="left" vertical="center" shrinkToFit="1"/>
    </xf>
    <xf numFmtId="0" fontId="55" fillId="0" borderId="0" xfId="6" applyFont="1" applyAlignment="1">
      <alignment vertical="center" shrinkToFit="1"/>
    </xf>
    <xf numFmtId="49" fontId="9" fillId="0" borderId="0" xfId="6" applyNumberFormat="1" applyFont="1" applyAlignment="1">
      <alignment vertical="center"/>
    </xf>
    <xf numFmtId="0" fontId="2" fillId="0" borderId="0" xfId="15">
      <alignment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122" xfId="0" applyFont="1" applyBorder="1" applyAlignment="1">
      <alignment horizontal="center" vertical="center"/>
    </xf>
    <xf numFmtId="0" fontId="2" fillId="0" borderId="0" xfId="0" applyFont="1" applyAlignment="1">
      <alignment horizontal="center" vertical="center"/>
    </xf>
    <xf numFmtId="0" fontId="2" fillId="0" borderId="36" xfId="15" applyBorder="1">
      <alignment vertical="center"/>
    </xf>
    <xf numFmtId="0" fontId="2" fillId="0" borderId="32" xfId="15" applyBorder="1">
      <alignment vertical="center"/>
    </xf>
    <xf numFmtId="0" fontId="10" fillId="0" borderId="0" xfId="8" applyFont="1">
      <alignment vertical="center"/>
    </xf>
    <xf numFmtId="0" fontId="10" fillId="0" borderId="0" xfId="16" applyFont="1">
      <alignment vertical="center"/>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horizontal="right" vertical="top" wrapText="1"/>
    </xf>
    <xf numFmtId="0" fontId="60" fillId="0" borderId="0" xfId="0" applyFont="1" applyAlignment="1">
      <alignment vertical="top" wrapText="1"/>
    </xf>
    <xf numFmtId="0" fontId="2" fillId="0" borderId="0" xfId="0" applyFont="1"/>
    <xf numFmtId="0" fontId="5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39" xfId="0" applyFont="1" applyBorder="1" applyAlignment="1">
      <alignment vertical="center"/>
    </xf>
    <xf numFmtId="0" fontId="50" fillId="0" borderId="0" xfId="0" applyFont="1"/>
    <xf numFmtId="0" fontId="7" fillId="0" borderId="0" xfId="0" applyFont="1"/>
    <xf numFmtId="0" fontId="9" fillId="0" borderId="0" xfId="0" applyFont="1"/>
    <xf numFmtId="0" fontId="61" fillId="0" borderId="0" xfId="0" applyFont="1"/>
    <xf numFmtId="0" fontId="6" fillId="0" borderId="0" xfId="0" quotePrefix="1" applyFont="1"/>
    <xf numFmtId="0" fontId="9" fillId="6" borderId="18" xfId="0" applyFont="1" applyFill="1" applyBorder="1"/>
    <xf numFmtId="0" fontId="9" fillId="0" borderId="28" xfId="0" applyFont="1" applyBorder="1"/>
    <xf numFmtId="0" fontId="9" fillId="0" borderId="40" xfId="0" applyFont="1" applyBorder="1"/>
    <xf numFmtId="0" fontId="9" fillId="6" borderId="23" xfId="0" applyFont="1" applyFill="1" applyBorder="1"/>
    <xf numFmtId="0" fontId="9" fillId="6" borderId="41" xfId="0" applyFont="1" applyFill="1" applyBorder="1"/>
    <xf numFmtId="0" fontId="9" fillId="0" borderId="38" xfId="0" applyFont="1" applyBorder="1" applyAlignment="1">
      <alignment vertical="center"/>
    </xf>
    <xf numFmtId="0" fontId="9" fillId="6" borderId="169" xfId="0" applyFont="1" applyFill="1" applyBorder="1"/>
    <xf numFmtId="0" fontId="9" fillId="0" borderId="42" xfId="0" applyFont="1" applyBorder="1" applyAlignment="1">
      <alignment vertical="center"/>
    </xf>
    <xf numFmtId="0" fontId="9" fillId="0" borderId="29" xfId="0" applyFont="1" applyBorder="1"/>
    <xf numFmtId="0" fontId="6" fillId="0" borderId="0" xfId="0" applyFont="1" applyAlignment="1">
      <alignment horizontal="right" vertical="center"/>
    </xf>
    <xf numFmtId="0" fontId="9" fillId="0" borderId="0" xfId="8" applyFont="1">
      <alignment vertical="center"/>
    </xf>
    <xf numFmtId="0" fontId="11" fillId="0" borderId="0" xfId="15" applyFont="1">
      <alignment vertical="center"/>
    </xf>
    <xf numFmtId="0" fontId="6" fillId="0" borderId="0" xfId="15" applyFont="1">
      <alignment vertical="center"/>
    </xf>
    <xf numFmtId="0" fontId="57" fillId="6" borderId="2" xfId="15" applyFont="1" applyFill="1" applyBorder="1" applyAlignment="1">
      <alignment horizontal="center" vertical="center"/>
    </xf>
    <xf numFmtId="0" fontId="57" fillId="0" borderId="0" xfId="15" applyFont="1" applyAlignment="1">
      <alignment horizontal="center" vertical="center"/>
    </xf>
    <xf numFmtId="0" fontId="11" fillId="0" borderId="2" xfId="15" applyFont="1" applyBorder="1">
      <alignment vertical="center"/>
    </xf>
    <xf numFmtId="0" fontId="11" fillId="0" borderId="0" xfId="15" applyFont="1" applyAlignment="1">
      <alignment horizontal="left" vertical="center" textRotation="255"/>
    </xf>
    <xf numFmtId="0" fontId="11" fillId="0" borderId="0" xfId="15" applyFont="1" applyAlignment="1">
      <alignment horizontal="center" vertical="center" textRotation="255" wrapText="1"/>
    </xf>
    <xf numFmtId="0" fontId="11" fillId="0" borderId="0" xfId="15" applyFont="1" applyAlignment="1">
      <alignment horizontal="center" vertical="center"/>
    </xf>
    <xf numFmtId="0" fontId="57" fillId="0" borderId="0" xfId="15" applyFont="1" applyAlignment="1">
      <alignment horizontal="center" vertical="center" shrinkToFit="1"/>
    </xf>
    <xf numFmtId="0" fontId="11" fillId="6" borderId="9" xfId="15" applyFont="1" applyFill="1" applyBorder="1" applyAlignment="1">
      <alignment horizontal="left" vertical="center"/>
    </xf>
    <xf numFmtId="0" fontId="11" fillId="6" borderId="8" xfId="15" applyFont="1" applyFill="1" applyBorder="1" applyAlignment="1">
      <alignment horizontal="left" vertical="center"/>
    </xf>
    <xf numFmtId="0" fontId="11" fillId="0" borderId="0" xfId="15" applyFont="1" applyAlignment="1">
      <alignment horizontal="left" vertical="center"/>
    </xf>
    <xf numFmtId="0" fontId="11" fillId="0" borderId="0" xfId="15" applyFont="1" applyAlignment="1">
      <alignment horizontal="left" vertical="center" wrapText="1"/>
    </xf>
    <xf numFmtId="0" fontId="11" fillId="0" borderId="0" xfId="15" applyFont="1" applyAlignment="1">
      <alignment horizontal="right" vertical="center"/>
    </xf>
    <xf numFmtId="0" fontId="11" fillId="0" borderId="0" xfId="15" applyFont="1" applyAlignment="1">
      <alignment horizontal="right" vertical="center" wrapText="1"/>
    </xf>
    <xf numFmtId="49" fontId="9" fillId="0" borderId="0" xfId="15" applyNumberFormat="1" applyFont="1" applyAlignment="1">
      <alignment vertical="top" wrapText="1"/>
    </xf>
    <xf numFmtId="0" fontId="14" fillId="0" borderId="0" xfId="0" applyFont="1" applyAlignment="1">
      <alignment vertical="center"/>
    </xf>
    <xf numFmtId="0" fontId="0" fillId="0" borderId="2" xfId="0" applyBorder="1" applyAlignment="1">
      <alignment horizontal="center" wrapText="1"/>
    </xf>
    <xf numFmtId="0" fontId="0" fillId="0" borderId="39" xfId="0" applyBorder="1" applyAlignment="1">
      <alignment vertical="center"/>
    </xf>
    <xf numFmtId="0" fontId="13" fillId="0" borderId="0" xfId="17" applyFont="1" applyAlignment="1">
      <alignment horizontal="center" vertical="center" wrapText="1"/>
    </xf>
    <xf numFmtId="0" fontId="13" fillId="0" borderId="0" xfId="17" applyFont="1" applyAlignment="1">
      <alignment horizontal="center" vertical="center" shrinkToFit="1"/>
    </xf>
    <xf numFmtId="0" fontId="13" fillId="0" borderId="0" xfId="17" applyFont="1">
      <alignment vertical="center"/>
    </xf>
    <xf numFmtId="0" fontId="13" fillId="0" borderId="0" xfId="17" applyFont="1" applyAlignment="1">
      <alignment horizontal="center" vertical="center"/>
    </xf>
    <xf numFmtId="0" fontId="10" fillId="0" borderId="0" xfId="17" applyFont="1" applyAlignment="1">
      <alignment horizontal="center" vertical="center" shrinkToFit="1"/>
    </xf>
    <xf numFmtId="0" fontId="13" fillId="0" borderId="0" xfId="17" applyFont="1" applyAlignment="1">
      <alignment vertical="center" wrapText="1"/>
    </xf>
    <xf numFmtId="0" fontId="13" fillId="0" borderId="0" xfId="17" applyFont="1" applyAlignment="1">
      <alignment vertical="center" wrapText="1" shrinkToFit="1"/>
    </xf>
    <xf numFmtId="0" fontId="51" fillId="0" borderId="0" xfId="0" applyFont="1" applyAlignment="1">
      <alignment horizontal="center" vertical="center" wrapText="1"/>
    </xf>
    <xf numFmtId="0" fontId="29" fillId="0" borderId="0" xfId="0" applyFont="1" applyAlignment="1">
      <alignment vertical="center"/>
    </xf>
    <xf numFmtId="0" fontId="28" fillId="0" borderId="0" xfId="0" applyFont="1" applyAlignment="1">
      <alignment vertical="center"/>
    </xf>
    <xf numFmtId="0" fontId="1" fillId="0" borderId="0" xfId="19">
      <alignment vertical="center"/>
    </xf>
    <xf numFmtId="0" fontId="26" fillId="0" borderId="0" xfId="19" applyFont="1" applyAlignment="1">
      <alignment horizontal="justify" vertical="center"/>
    </xf>
    <xf numFmtId="0" fontId="63" fillId="0" borderId="91" xfId="19" applyFont="1" applyBorder="1" applyAlignment="1">
      <alignment horizontal="center" vertical="center" wrapText="1"/>
    </xf>
    <xf numFmtId="0" fontId="63" fillId="0" borderId="91" xfId="19" applyFont="1" applyBorder="1" applyAlignment="1">
      <alignment horizontal="left" vertical="center" wrapText="1"/>
    </xf>
    <xf numFmtId="0" fontId="63" fillId="0" borderId="20" xfId="19" applyFont="1" applyBorder="1" applyAlignment="1">
      <alignment horizontal="left" vertical="center" wrapText="1"/>
    </xf>
    <xf numFmtId="0" fontId="63" fillId="0" borderId="20" xfId="19" applyFont="1" applyBorder="1" applyAlignment="1">
      <alignment horizontal="center" vertical="center" wrapText="1"/>
    </xf>
    <xf numFmtId="0" fontId="1" fillId="0" borderId="20" xfId="19" applyBorder="1" applyAlignment="1">
      <alignment horizontal="center" vertical="center"/>
    </xf>
    <xf numFmtId="0" fontId="63" fillId="0" borderId="31" xfId="19" applyFont="1" applyBorder="1" applyAlignment="1">
      <alignment horizontal="center" vertical="center" wrapText="1"/>
    </xf>
    <xf numFmtId="0" fontId="64" fillId="0" borderId="31" xfId="19" applyFont="1" applyBorder="1" applyAlignment="1">
      <alignment horizontal="center" vertical="center" wrapText="1"/>
    </xf>
    <xf numFmtId="0" fontId="63" fillId="0" borderId="31" xfId="19" applyFont="1" applyBorder="1" applyAlignment="1">
      <alignment horizontal="justify" vertical="center" wrapText="1"/>
    </xf>
    <xf numFmtId="0" fontId="63" fillId="0" borderId="159" xfId="19" applyFont="1" applyBorder="1" applyAlignment="1">
      <alignment horizontal="left" vertical="center" wrapText="1"/>
    </xf>
    <xf numFmtId="0" fontId="63" fillId="0" borderId="160" xfId="19" applyFont="1" applyBorder="1" applyAlignment="1">
      <alignment horizontal="center" vertical="center" wrapText="1"/>
    </xf>
    <xf numFmtId="0" fontId="63" fillId="0" borderId="160" xfId="19" applyFont="1" applyBorder="1" applyAlignment="1">
      <alignment horizontal="left" vertical="center" wrapText="1"/>
    </xf>
    <xf numFmtId="0" fontId="63" fillId="0" borderId="159" xfId="19" applyFont="1" applyBorder="1" applyAlignment="1">
      <alignment horizontal="justify" vertical="center" wrapText="1"/>
    </xf>
    <xf numFmtId="0" fontId="63" fillId="0" borderId="160" xfId="19" applyFont="1" applyBorder="1" applyAlignment="1">
      <alignment horizontal="justify" vertical="center" wrapText="1"/>
    </xf>
    <xf numFmtId="0" fontId="63" fillId="0" borderId="0" xfId="19" applyFont="1" applyAlignment="1">
      <alignment horizontal="justify" vertical="center" wrapText="1"/>
    </xf>
    <xf numFmtId="0" fontId="63" fillId="0" borderId="0" xfId="19" applyFont="1" applyAlignment="1">
      <alignment horizontal="center" vertical="center" wrapText="1"/>
    </xf>
    <xf numFmtId="0" fontId="9" fillId="0" borderId="9" xfId="0" applyFont="1" applyBorder="1" applyAlignment="1">
      <alignment vertical="center"/>
    </xf>
    <xf numFmtId="0" fontId="9" fillId="0" borderId="48" xfId="0" applyFont="1" applyBorder="1" applyAlignment="1">
      <alignment vertical="center"/>
    </xf>
    <xf numFmtId="0" fontId="9" fillId="0" borderId="4" xfId="0" applyFont="1" applyBorder="1"/>
    <xf numFmtId="0" fontId="9" fillId="0" borderId="4" xfId="0" applyFont="1" applyBorder="1" applyAlignment="1">
      <alignment vertical="center"/>
    </xf>
    <xf numFmtId="0" fontId="9" fillId="0" borderId="5" xfId="0" applyFont="1" applyBorder="1"/>
    <xf numFmtId="0" fontId="68" fillId="0" borderId="0" xfId="0" applyFont="1"/>
    <xf numFmtId="0" fontId="58" fillId="0" borderId="158" xfId="0" applyFont="1" applyBorder="1" applyAlignment="1">
      <alignment vertical="center"/>
    </xf>
    <xf numFmtId="0" fontId="58" fillId="0" borderId="144" xfId="0" applyFont="1" applyBorder="1" applyAlignment="1">
      <alignment horizontal="distributed" vertical="center"/>
    </xf>
    <xf numFmtId="0" fontId="60" fillId="0" borderId="0" xfId="0" applyFont="1" applyAlignment="1">
      <alignment horizontal="left" vertical="top" wrapText="1"/>
    </xf>
    <xf numFmtId="0" fontId="60" fillId="0" borderId="2" xfId="0" applyFont="1" applyBorder="1" applyAlignment="1">
      <alignment horizontal="center" vertical="center" wrapText="1"/>
    </xf>
    <xf numFmtId="0" fontId="60" fillId="0" borderId="238" xfId="0" applyFont="1" applyBorder="1" applyAlignment="1">
      <alignment horizontal="center" vertical="center" wrapText="1"/>
    </xf>
    <xf numFmtId="0" fontId="20" fillId="0" borderId="0" xfId="3" applyFont="1">
      <alignment vertical="center"/>
    </xf>
    <xf numFmtId="0" fontId="70" fillId="0" borderId="0" xfId="0" applyFont="1" applyAlignment="1">
      <alignment vertical="center"/>
    </xf>
    <xf numFmtId="0" fontId="20" fillId="0" borderId="0" xfId="0" applyFont="1" applyAlignment="1">
      <alignment horizontal="center" vertical="center" wrapText="1"/>
    </xf>
    <xf numFmtId="0" fontId="34" fillId="0" borderId="0" xfId="0" applyFont="1" applyAlignment="1">
      <alignment horizontal="center" vertical="center" wrapText="1"/>
    </xf>
    <xf numFmtId="0" fontId="34" fillId="0" borderId="38" xfId="0" applyFont="1" applyBorder="1" applyAlignment="1">
      <alignment horizontal="center" vertical="center"/>
    </xf>
    <xf numFmtId="0" fontId="34" fillId="0" borderId="38" xfId="0" applyFont="1" applyBorder="1" applyAlignment="1">
      <alignment vertical="center"/>
    </xf>
    <xf numFmtId="0" fontId="34" fillId="0" borderId="2" xfId="0" applyFont="1" applyBorder="1" applyAlignment="1">
      <alignment vertical="center" wrapText="1"/>
    </xf>
    <xf numFmtId="0" fontId="34" fillId="0" borderId="34" xfId="0" applyFont="1" applyBorder="1" applyAlignment="1">
      <alignment horizontal="center" vertical="center" wrapText="1"/>
    </xf>
    <xf numFmtId="0" fontId="34" fillId="0" borderId="1" xfId="0" applyFont="1" applyBorder="1" applyAlignment="1">
      <alignment vertical="center" wrapText="1"/>
    </xf>
    <xf numFmtId="0" fontId="34" fillId="0" borderId="10" xfId="0" applyFont="1" applyBorder="1" applyAlignment="1">
      <alignment vertical="center" wrapText="1"/>
    </xf>
    <xf numFmtId="0" fontId="34" fillId="0" borderId="33" xfId="0" applyFont="1" applyBorder="1" applyAlignment="1">
      <alignment horizontal="center" vertical="center"/>
    </xf>
    <xf numFmtId="0" fontId="34" fillId="0" borderId="10" xfId="0" applyFont="1" applyBorder="1" applyAlignment="1">
      <alignment vertical="center"/>
    </xf>
    <xf numFmtId="0" fontId="34" fillId="0" borderId="2" xfId="0" applyFont="1" applyBorder="1" applyAlignment="1">
      <alignment vertical="center"/>
    </xf>
    <xf numFmtId="0" fontId="34" fillId="0" borderId="34" xfId="0" applyFont="1" applyBorder="1" applyAlignment="1">
      <alignment horizontal="center" vertical="center"/>
    </xf>
    <xf numFmtId="0" fontId="34" fillId="0" borderId="1" xfId="0" applyFont="1" applyBorder="1" applyAlignment="1">
      <alignment vertical="center"/>
    </xf>
    <xf numFmtId="0" fontId="71" fillId="0" borderId="0" xfId="0" applyFont="1" applyAlignment="1">
      <alignment horizontal="left" vertical="center" wrapText="1"/>
    </xf>
    <xf numFmtId="0" fontId="34" fillId="0" borderId="45"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xf>
    <xf numFmtId="0" fontId="57" fillId="0" borderId="0" xfId="0" applyFont="1" applyAlignment="1">
      <alignment horizontal="right"/>
    </xf>
    <xf numFmtId="0" fontId="40" fillId="0" borderId="0" xfId="0" applyFont="1" applyAlignment="1">
      <alignment vertical="center"/>
    </xf>
    <xf numFmtId="0" fontId="72" fillId="0" borderId="0" xfId="0" applyFont="1" applyAlignment="1">
      <alignment vertical="center"/>
    </xf>
    <xf numFmtId="0" fontId="18" fillId="0" borderId="0" xfId="0" applyFont="1" applyAlignment="1">
      <alignment vertical="center"/>
    </xf>
    <xf numFmtId="0" fontId="73" fillId="0" borderId="0" xfId="0" applyFont="1"/>
    <xf numFmtId="0" fontId="72" fillId="0" borderId="171" xfId="0" applyFont="1" applyBorder="1" applyAlignment="1">
      <alignment horizontal="center" vertical="center"/>
    </xf>
    <xf numFmtId="0" fontId="75" fillId="0" borderId="174" xfId="0" applyFont="1" applyBorder="1" applyAlignment="1">
      <alignment horizontal="center" vertical="center"/>
    </xf>
    <xf numFmtId="0" fontId="75" fillId="0" borderId="182" xfId="0" applyFont="1" applyBorder="1" applyAlignment="1">
      <alignment horizontal="center" vertical="center" wrapText="1"/>
    </xf>
    <xf numFmtId="0" fontId="75" fillId="0" borderId="182" xfId="0" applyFont="1" applyBorder="1" applyAlignment="1">
      <alignment horizontal="left" vertical="top" wrapText="1"/>
    </xf>
    <xf numFmtId="0" fontId="75" fillId="0" borderId="183" xfId="0" applyFont="1" applyBorder="1" applyAlignment="1">
      <alignment horizontal="left" vertical="top" wrapText="1"/>
    </xf>
    <xf numFmtId="0" fontId="72" fillId="0" borderId="184" xfId="0" applyFont="1" applyBorder="1" applyAlignment="1">
      <alignment vertical="center"/>
    </xf>
    <xf numFmtId="0" fontId="75" fillId="0" borderId="0" xfId="0" applyFont="1" applyAlignment="1">
      <alignment horizontal="center" vertical="center" wrapText="1"/>
    </xf>
    <xf numFmtId="0" fontId="75" fillId="0" borderId="0" xfId="0" applyFont="1" applyAlignment="1">
      <alignment horizontal="left" vertical="center" wrapText="1"/>
    </xf>
    <xf numFmtId="0" fontId="75" fillId="0" borderId="186" xfId="0" applyFont="1" applyBorder="1" applyAlignment="1">
      <alignment horizontal="left" vertical="top" wrapText="1"/>
    </xf>
    <xf numFmtId="0" fontId="72" fillId="0" borderId="187" xfId="0" applyFont="1" applyBorder="1" applyAlignment="1">
      <alignment vertical="center"/>
    </xf>
    <xf numFmtId="0" fontId="76" fillId="0" borderId="39" xfId="0" applyFont="1" applyBorder="1" applyAlignment="1">
      <alignment horizontal="center" vertical="center" shrinkToFit="1"/>
    </xf>
    <xf numFmtId="0" fontId="76" fillId="0" borderId="40" xfId="0" applyFont="1" applyBorder="1" applyAlignment="1">
      <alignment horizontal="center" vertical="center" shrinkToFit="1"/>
    </xf>
    <xf numFmtId="0" fontId="75" fillId="0" borderId="195" xfId="0" applyFont="1" applyBorder="1"/>
    <xf numFmtId="0" fontId="75" fillId="0" borderId="42" xfId="0" applyFont="1" applyBorder="1" applyAlignment="1">
      <alignment horizontal="center" vertical="center" wrapText="1"/>
    </xf>
    <xf numFmtId="0" fontId="75" fillId="0" borderId="0" xfId="0" applyFont="1" applyAlignment="1">
      <alignment horizontal="center" vertical="center"/>
    </xf>
    <xf numFmtId="0" fontId="73" fillId="0" borderId="0" xfId="0" applyFont="1" applyAlignment="1">
      <alignment horizontal="center" vertical="center"/>
    </xf>
    <xf numFmtId="0" fontId="75" fillId="0" borderId="0" xfId="0" applyFont="1" applyAlignment="1">
      <alignment horizontal="right" vertical="center" wrapText="1"/>
    </xf>
    <xf numFmtId="0" fontId="75" fillId="0" borderId="0" xfId="0" applyFont="1" applyAlignment="1">
      <alignment horizontal="right" vertical="top" wrapText="1"/>
    </xf>
    <xf numFmtId="0" fontId="77" fillId="0" borderId="0" xfId="0" applyFont="1" applyAlignment="1">
      <alignment vertical="center"/>
    </xf>
    <xf numFmtId="0" fontId="72" fillId="0" borderId="0" xfId="0" applyFont="1" applyAlignment="1">
      <alignment horizontal="center" vertical="center"/>
    </xf>
    <xf numFmtId="0" fontId="72" fillId="0" borderId="0" xfId="0" applyFont="1" applyAlignment="1">
      <alignment horizontal="right" vertical="center"/>
    </xf>
    <xf numFmtId="0" fontId="77" fillId="0" borderId="0" xfId="0" applyFont="1" applyAlignment="1">
      <alignment horizontal="right"/>
    </xf>
    <xf numFmtId="0" fontId="72" fillId="0" borderId="35" xfId="0" applyFont="1" applyBorder="1" applyAlignment="1">
      <alignment vertical="center" shrinkToFit="1"/>
    </xf>
    <xf numFmtId="0" fontId="72" fillId="0" borderId="36" xfId="0" applyFont="1" applyBorder="1" applyAlignment="1">
      <alignment vertical="center" shrinkToFit="1"/>
    </xf>
    <xf numFmtId="0" fontId="72" fillId="0" borderId="37" xfId="0" applyFont="1" applyBorder="1" applyAlignment="1">
      <alignment vertical="center" shrinkToFit="1"/>
    </xf>
    <xf numFmtId="0" fontId="72" fillId="0" borderId="32" xfId="0" applyFont="1" applyBorder="1" applyAlignment="1">
      <alignment vertical="center" shrinkToFit="1"/>
    </xf>
    <xf numFmtId="0" fontId="73" fillId="0" borderId="162" xfId="0" applyFont="1" applyBorder="1" applyAlignment="1">
      <alignment horizontal="center" vertical="center" shrinkToFit="1"/>
    </xf>
    <xf numFmtId="0" fontId="73" fillId="0" borderId="38" xfId="0" applyFont="1" applyBorder="1" applyAlignment="1">
      <alignment horizontal="center" vertical="center" shrinkToFit="1"/>
    </xf>
    <xf numFmtId="0" fontId="73" fillId="0" borderId="34" xfId="0" applyFont="1" applyBorder="1" applyAlignment="1">
      <alignment horizontal="center" vertical="center" shrinkToFit="1"/>
    </xf>
    <xf numFmtId="0" fontId="73" fillId="0" borderId="33" xfId="0" applyFont="1" applyBorder="1" applyAlignment="1">
      <alignment horizontal="center" vertical="center" shrinkToFit="1"/>
    </xf>
    <xf numFmtId="0" fontId="72" fillId="0" borderId="34" xfId="0" applyFont="1" applyBorder="1" applyAlignment="1">
      <alignment vertical="center" shrinkToFit="1"/>
    </xf>
    <xf numFmtId="0" fontId="72" fillId="0" borderId="38" xfId="0" applyFont="1" applyBorder="1" applyAlignment="1">
      <alignment horizontal="center" vertical="center" shrinkToFit="1"/>
    </xf>
    <xf numFmtId="0" fontId="72" fillId="0" borderId="34" xfId="0" applyFont="1" applyBorder="1" applyAlignment="1">
      <alignment horizontal="center" vertical="center" shrinkToFit="1"/>
    </xf>
    <xf numFmtId="0" fontId="72" fillId="0" borderId="38" xfId="0" applyFont="1" applyBorder="1" applyAlignment="1">
      <alignment vertical="center" shrinkToFit="1"/>
    </xf>
    <xf numFmtId="0" fontId="72" fillId="0" borderId="30" xfId="0" applyFont="1" applyBorder="1" applyAlignment="1">
      <alignment vertical="center" shrinkToFit="1"/>
    </xf>
    <xf numFmtId="0" fontId="72" fillId="0" borderId="202" xfId="0" applyFont="1" applyBorder="1" applyAlignment="1">
      <alignment horizontal="center" vertical="center"/>
    </xf>
    <xf numFmtId="0" fontId="76" fillId="0" borderId="0" xfId="0" applyFont="1" applyAlignment="1">
      <alignment horizontal="left" vertical="center" shrinkToFit="1"/>
    </xf>
    <xf numFmtId="0" fontId="72" fillId="0" borderId="0" xfId="0" applyFont="1" applyAlignment="1">
      <alignment horizontal="center" vertical="center" wrapText="1"/>
    </xf>
    <xf numFmtId="0" fontId="74" fillId="0" borderId="0" xfId="0" applyFont="1" applyAlignment="1">
      <alignment horizontal="left" vertical="top"/>
    </xf>
    <xf numFmtId="0" fontId="73" fillId="0" borderId="0" xfId="0" applyFont="1" applyAlignment="1">
      <alignment vertical="center"/>
    </xf>
    <xf numFmtId="0" fontId="73" fillId="0" borderId="0" xfId="0" applyFont="1" applyAlignment="1">
      <alignment vertical="center" shrinkToFit="1"/>
    </xf>
    <xf numFmtId="0" fontId="75" fillId="0" borderId="0" xfId="0" applyFont="1" applyAlignment="1">
      <alignment horizontal="center" vertical="center" shrinkToFit="1"/>
    </xf>
    <xf numFmtId="179" fontId="75" fillId="0" borderId="0" xfId="0" applyNumberFormat="1" applyFont="1" applyAlignment="1">
      <alignment horizontal="right" vertical="center" shrinkToFit="1"/>
    </xf>
    <xf numFmtId="179" fontId="73" fillId="0" borderId="0" xfId="0" applyNumberFormat="1" applyFont="1" applyAlignment="1">
      <alignment horizontal="right" vertical="center" shrinkToFit="1"/>
    </xf>
    <xf numFmtId="0" fontId="74" fillId="0" borderId="0" xfId="0" applyFont="1" applyAlignment="1">
      <alignment horizontal="center" vertical="center" shrinkToFit="1"/>
    </xf>
    <xf numFmtId="0" fontId="74" fillId="0" borderId="0" xfId="0" applyFont="1" applyAlignment="1">
      <alignment horizontal="center" vertical="center"/>
    </xf>
    <xf numFmtId="0" fontId="72" fillId="0" borderId="7" xfId="0" applyFont="1" applyBorder="1" applyAlignment="1">
      <alignment horizontal="center" vertical="center"/>
    </xf>
    <xf numFmtId="0" fontId="72" fillId="0" borderId="23" xfId="0" applyFont="1" applyBorder="1" applyAlignment="1">
      <alignment vertical="center"/>
    </xf>
    <xf numFmtId="0" fontId="72" fillId="0" borderId="39" xfId="0" applyFont="1" applyBorder="1" applyAlignment="1">
      <alignment vertical="center"/>
    </xf>
    <xf numFmtId="0" fontId="72" fillId="0" borderId="40" xfId="0" applyFont="1" applyBorder="1" applyAlignment="1">
      <alignment vertical="center"/>
    </xf>
    <xf numFmtId="0" fontId="72" fillId="0" borderId="0" xfId="0" applyFont="1" applyAlignment="1">
      <alignment horizontal="left" vertical="center" wrapText="1"/>
    </xf>
    <xf numFmtId="0" fontId="73" fillId="0" borderId="0" xfId="0" applyFont="1" applyAlignment="1">
      <alignment horizontal="right" vertical="center"/>
    </xf>
    <xf numFmtId="0" fontId="73" fillId="0" borderId="0" xfId="0" applyFont="1" applyAlignment="1">
      <alignment horizontal="right"/>
    </xf>
    <xf numFmtId="0" fontId="74"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right"/>
    </xf>
    <xf numFmtId="0" fontId="75" fillId="0" borderId="182" xfId="0" applyFont="1" applyBorder="1" applyAlignment="1">
      <alignment vertical="center"/>
    </xf>
    <xf numFmtId="0" fontId="75" fillId="0" borderId="182" xfId="0" applyFont="1" applyBorder="1" applyAlignment="1">
      <alignment vertical="top" wrapText="1"/>
    </xf>
    <xf numFmtId="0" fontId="75" fillId="0" borderId="52" xfId="0" applyFont="1" applyBorder="1" applyAlignment="1">
      <alignment horizontal="center" vertical="center" wrapText="1"/>
    </xf>
    <xf numFmtId="0" fontId="75" fillId="0" borderId="42" xfId="0" applyFont="1" applyBorder="1" applyAlignment="1">
      <alignment vertical="center"/>
    </xf>
    <xf numFmtId="0" fontId="75" fillId="0" borderId="42" xfId="0" applyFont="1" applyBorder="1" applyAlignment="1">
      <alignment horizontal="left" vertical="top" wrapText="1"/>
    </xf>
    <xf numFmtId="0" fontId="75" fillId="0" borderId="42" xfId="0" applyFont="1" applyBorder="1" applyAlignment="1">
      <alignment vertical="top" wrapText="1"/>
    </xf>
    <xf numFmtId="0" fontId="75" fillId="0" borderId="29" xfId="0" applyFont="1" applyBorder="1"/>
    <xf numFmtId="0" fontId="72" fillId="0" borderId="0" xfId="0" applyFont="1" applyAlignment="1">
      <alignment horizontal="right" vertical="top"/>
    </xf>
    <xf numFmtId="0" fontId="72" fillId="0" borderId="0" xfId="0" applyFont="1" applyAlignment="1">
      <alignment vertical="top" wrapText="1"/>
    </xf>
    <xf numFmtId="0" fontId="78" fillId="0" borderId="0" xfId="21" applyFont="1"/>
    <xf numFmtId="0" fontId="2" fillId="0" borderId="0" xfId="21"/>
    <xf numFmtId="0" fontId="53" fillId="0" borderId="0" xfId="21" applyFont="1" applyAlignment="1">
      <alignment horizontal="center" vertical="center"/>
    </xf>
    <xf numFmtId="0" fontId="9" fillId="0" borderId="0" xfId="21" applyFont="1" applyAlignment="1">
      <alignment horizontal="center" vertical="center"/>
    </xf>
    <xf numFmtId="0" fontId="79" fillId="0" borderId="0" xfId="0" applyFont="1" applyAlignment="1">
      <alignment vertical="center"/>
    </xf>
    <xf numFmtId="0" fontId="73" fillId="11" borderId="0" xfId="1" applyFont="1" applyFill="1">
      <alignment vertical="center"/>
    </xf>
    <xf numFmtId="0" fontId="26" fillId="0" borderId="0" xfId="2" applyFont="1" applyAlignment="1">
      <alignment horizontal="left" vertical="center"/>
    </xf>
    <xf numFmtId="0" fontId="26" fillId="0" borderId="0" xfId="2" applyFont="1" applyAlignment="1">
      <alignment vertical="center" wrapText="1"/>
    </xf>
    <xf numFmtId="0" fontId="26" fillId="0" borderId="0" xfId="2" applyFont="1" applyAlignment="1">
      <alignment horizontal="center" vertical="center" wrapText="1"/>
    </xf>
    <xf numFmtId="0" fontId="26" fillId="0" borderId="0" xfId="2" applyFont="1" applyAlignment="1">
      <alignment horizontal="left" vertical="center" shrinkToFit="1"/>
    </xf>
    <xf numFmtId="0" fontId="18" fillId="6" borderId="158" xfId="2" applyFont="1" applyFill="1" applyBorder="1" applyAlignment="1">
      <alignment horizontal="center" vertical="center" wrapText="1"/>
    </xf>
    <xf numFmtId="0" fontId="18" fillId="3" borderId="220" xfId="0" applyFont="1" applyFill="1" applyBorder="1" applyAlignment="1">
      <alignment horizontal="center" vertical="center" wrapText="1"/>
    </xf>
    <xf numFmtId="0" fontId="18" fillId="3" borderId="214" xfId="0" applyFont="1" applyFill="1" applyBorder="1" applyAlignment="1">
      <alignment horizontal="left" vertical="center" shrinkToFit="1"/>
    </xf>
    <xf numFmtId="0" fontId="18" fillId="6" borderId="45" xfId="0" applyFont="1" applyFill="1" applyBorder="1" applyAlignment="1">
      <alignment horizontal="left" vertical="center" shrinkToFit="1"/>
    </xf>
    <xf numFmtId="0" fontId="18" fillId="11" borderId="225" xfId="0" applyFont="1" applyFill="1" applyBorder="1" applyAlignment="1">
      <alignment vertical="center" wrapText="1"/>
    </xf>
    <xf numFmtId="0" fontId="18" fillId="0" borderId="220" xfId="0" applyFont="1" applyBorder="1" applyAlignment="1">
      <alignment horizontal="center" vertical="center" wrapText="1"/>
    </xf>
    <xf numFmtId="0" fontId="18" fillId="0" borderId="254" xfId="0" applyFont="1" applyBorder="1" applyAlignment="1">
      <alignment horizontal="left" vertical="center" shrinkToFit="1"/>
    </xf>
    <xf numFmtId="0" fontId="18" fillId="11" borderId="219" xfId="0" applyFont="1" applyFill="1" applyBorder="1" applyAlignment="1">
      <alignment vertical="center" wrapText="1"/>
    </xf>
    <xf numFmtId="0" fontId="18" fillId="11" borderId="219" xfId="0" applyFont="1" applyFill="1" applyBorder="1" applyAlignment="1">
      <alignment vertical="center" shrinkToFit="1"/>
    </xf>
    <xf numFmtId="0" fontId="18" fillId="6" borderId="60" xfId="0" applyFont="1" applyFill="1" applyBorder="1" applyAlignment="1">
      <alignment horizontal="left" vertical="center" shrinkToFit="1"/>
    </xf>
    <xf numFmtId="0" fontId="18" fillId="0" borderId="223" xfId="0" applyFont="1" applyBorder="1" applyAlignment="1">
      <alignment vertical="center" wrapText="1"/>
    </xf>
    <xf numFmtId="0" fontId="18" fillId="3" borderId="255" xfId="0" applyFont="1" applyFill="1" applyBorder="1" applyAlignment="1">
      <alignment horizontal="center" vertical="center" wrapText="1"/>
    </xf>
    <xf numFmtId="0" fontId="18" fillId="3" borderId="150" xfId="0" applyFont="1" applyFill="1" applyBorder="1" applyAlignment="1">
      <alignment horizontal="left" vertical="center" shrinkToFit="1"/>
    </xf>
    <xf numFmtId="0" fontId="18" fillId="0" borderId="0" xfId="2" applyFont="1" applyAlignment="1">
      <alignment vertical="top"/>
    </xf>
    <xf numFmtId="49" fontId="18" fillId="0" borderId="0" xfId="2" applyNumberFormat="1" applyFont="1" applyAlignment="1">
      <alignment horizontal="left" vertical="top"/>
    </xf>
    <xf numFmtId="0" fontId="6" fillId="11" borderId="219" xfId="0" applyFont="1" applyFill="1" applyBorder="1" applyAlignment="1">
      <alignment vertical="center" wrapText="1"/>
    </xf>
    <xf numFmtId="0" fontId="10" fillId="0" borderId="0" xfId="15" applyFont="1" applyAlignment="1">
      <alignment horizontal="left" vertical="center"/>
    </xf>
    <xf numFmtId="0" fontId="86" fillId="6" borderId="2" xfId="15" applyFont="1" applyFill="1" applyBorder="1" applyAlignment="1">
      <alignment horizontal="center" vertical="center"/>
    </xf>
    <xf numFmtId="0" fontId="66" fillId="0" borderId="2" xfId="15" applyFont="1" applyBorder="1">
      <alignment vertical="center"/>
    </xf>
    <xf numFmtId="0" fontId="39" fillId="0" borderId="0" xfId="8" applyFont="1" applyAlignment="1">
      <alignment horizontal="left" vertical="center"/>
    </xf>
    <xf numFmtId="0" fontId="10" fillId="0" borderId="0" xfId="8" applyFont="1" applyAlignment="1">
      <alignment vertical="center" textRotation="255" shrinkToFit="1"/>
    </xf>
    <xf numFmtId="0" fontId="6" fillId="0" borderId="0" xfId="8" applyFont="1" applyAlignment="1">
      <alignment horizontal="left" vertical="center"/>
    </xf>
    <xf numFmtId="0" fontId="9" fillId="0" borderId="0" xfId="8" applyFont="1" applyAlignment="1">
      <alignment horizontal="left" vertical="center"/>
    </xf>
    <xf numFmtId="0" fontId="87" fillId="0" borderId="0" xfId="23" applyFont="1">
      <alignment vertical="center"/>
    </xf>
    <xf numFmtId="0" fontId="9" fillId="0" borderId="0" xfId="8" applyFont="1" applyAlignment="1">
      <alignment horizontal="right" vertical="center"/>
    </xf>
    <xf numFmtId="0" fontId="9" fillId="0" borderId="0" xfId="8" applyFont="1" applyAlignment="1">
      <alignment horizontal="center" vertical="center"/>
    </xf>
    <xf numFmtId="0" fontId="18" fillId="0" borderId="0" xfId="23" applyFont="1">
      <alignment vertical="center"/>
    </xf>
    <xf numFmtId="0" fontId="72" fillId="0" borderId="0" xfId="23" applyFont="1">
      <alignment vertical="center"/>
    </xf>
    <xf numFmtId="0" fontId="72" fillId="0" borderId="0" xfId="23" applyFont="1" applyAlignment="1">
      <alignment horizontal="right" vertical="center"/>
    </xf>
    <xf numFmtId="0" fontId="11" fillId="0" borderId="0" xfId="8" applyFont="1" applyAlignment="1">
      <alignment horizontal="center" vertical="center"/>
    </xf>
    <xf numFmtId="0" fontId="9" fillId="0" borderId="2" xfId="8" applyFont="1" applyBorder="1">
      <alignment vertical="center"/>
    </xf>
    <xf numFmtId="0" fontId="11" fillId="0" borderId="2" xfId="8" applyFont="1" applyBorder="1" applyAlignment="1">
      <alignment horizontal="center" vertical="center"/>
    </xf>
    <xf numFmtId="0" fontId="11" fillId="0" borderId="2" xfId="8" applyFont="1" applyBorder="1" applyAlignment="1">
      <alignment horizontal="center" vertical="center" wrapText="1"/>
    </xf>
    <xf numFmtId="180" fontId="11" fillId="0" borderId="2" xfId="8" applyNumberFormat="1" applyFont="1" applyBorder="1">
      <alignment vertical="center"/>
    </xf>
    <xf numFmtId="181" fontId="11" fillId="0" borderId="2" xfId="8" applyNumberFormat="1" applyFont="1" applyBorder="1">
      <alignment vertical="center"/>
    </xf>
    <xf numFmtId="0" fontId="11" fillId="12" borderId="2" xfId="8" applyFont="1" applyFill="1" applyBorder="1" applyAlignment="1">
      <alignment horizontal="left" vertical="center"/>
    </xf>
    <xf numFmtId="0" fontId="11" fillId="12" borderId="1" xfId="8" applyFont="1" applyFill="1" applyBorder="1" applyAlignment="1">
      <alignment horizontal="center" vertical="center"/>
    </xf>
    <xf numFmtId="0" fontId="11" fillId="14" borderId="2" xfId="8" applyFont="1" applyFill="1" applyBorder="1">
      <alignment vertical="center"/>
    </xf>
    <xf numFmtId="0" fontId="11" fillId="14" borderId="1" xfId="8" applyFont="1" applyFill="1" applyBorder="1">
      <alignment vertical="center"/>
    </xf>
    <xf numFmtId="0" fontId="11" fillId="13" borderId="2" xfId="8" applyFont="1" applyFill="1" applyBorder="1" applyAlignment="1">
      <alignment horizontal="right" vertical="center"/>
    </xf>
    <xf numFmtId="0" fontId="11" fillId="0" borderId="34" xfId="8" applyFont="1" applyBorder="1" applyAlignment="1">
      <alignment horizontal="right" vertical="center"/>
    </xf>
    <xf numFmtId="177" fontId="11" fillId="0" borderId="2" xfId="8" applyNumberFormat="1" applyFont="1" applyBorder="1" applyAlignment="1">
      <alignment horizontal="right" vertical="center"/>
    </xf>
    <xf numFmtId="0" fontId="11" fillId="0" borderId="2" xfId="8" applyFont="1" applyBorder="1" applyAlignment="1">
      <alignment horizontal="right" vertical="center"/>
    </xf>
    <xf numFmtId="0" fontId="11" fillId="13" borderId="19" xfId="8" applyFont="1" applyFill="1" applyBorder="1" applyAlignment="1">
      <alignment horizontal="right" vertical="center"/>
    </xf>
    <xf numFmtId="0" fontId="11" fillId="0" borderId="238" xfId="8" applyFont="1" applyBorder="1" applyAlignment="1">
      <alignment horizontal="right" vertical="center"/>
    </xf>
    <xf numFmtId="0" fontId="11" fillId="0" borderId="0" xfId="8" applyFont="1">
      <alignment vertical="center"/>
    </xf>
    <xf numFmtId="182" fontId="11" fillId="0" borderId="2" xfId="8" applyNumberFormat="1" applyFont="1" applyBorder="1" applyAlignment="1">
      <alignment horizontal="center" vertical="center"/>
    </xf>
    <xf numFmtId="0" fontId="17" fillId="0" borderId="0" xfId="23">
      <alignment vertical="center"/>
    </xf>
    <xf numFmtId="0" fontId="11" fillId="0" borderId="0" xfId="8" applyFont="1" applyAlignment="1">
      <alignment horizontal="left" vertical="center"/>
    </xf>
    <xf numFmtId="0" fontId="57" fillId="0" borderId="0" xfId="8" applyFont="1">
      <alignment vertical="center"/>
    </xf>
    <xf numFmtId="0" fontId="11" fillId="0" borderId="1" xfId="24" applyFont="1" applyBorder="1" applyAlignment="1">
      <alignment horizontal="center" vertical="center"/>
    </xf>
    <xf numFmtId="0" fontId="11" fillId="0" borderId="2" xfId="24" applyFont="1" applyBorder="1" applyAlignment="1">
      <alignment horizontal="center" vertical="center"/>
    </xf>
    <xf numFmtId="0" fontId="92" fillId="0" borderId="0" xfId="24" applyFont="1" applyAlignment="1">
      <alignment horizontal="center" vertical="center"/>
    </xf>
    <xf numFmtId="0" fontId="9" fillId="0" borderId="0" xfId="24" applyFont="1" applyAlignment="1">
      <alignment horizontal="center" vertical="center"/>
    </xf>
    <xf numFmtId="0" fontId="93" fillId="0" borderId="0" xfId="8" applyFont="1" applyAlignment="1">
      <alignment horizontal="center" vertical="center"/>
    </xf>
    <xf numFmtId="0" fontId="93" fillId="0" borderId="0" xfId="24" applyFont="1" applyAlignment="1">
      <alignment horizontal="center" vertical="center"/>
    </xf>
    <xf numFmtId="0" fontId="93" fillId="0" borderId="0" xfId="8" applyFont="1">
      <alignment vertical="center"/>
    </xf>
    <xf numFmtId="0" fontId="92" fillId="0" borderId="0" xfId="8" applyFont="1">
      <alignment vertical="center"/>
    </xf>
    <xf numFmtId="0" fontId="92" fillId="0" borderId="0" xfId="8" applyFont="1" applyAlignment="1">
      <alignment horizontal="center" vertical="center"/>
    </xf>
    <xf numFmtId="0" fontId="11" fillId="0" borderId="0" xfId="8" applyFont="1" applyAlignment="1">
      <alignment vertical="center" textRotation="255" shrinkToFit="1"/>
    </xf>
    <xf numFmtId="0" fontId="11" fillId="0" borderId="2" xfId="8" applyFont="1" applyBorder="1" applyAlignment="1">
      <alignment vertical="center" textRotation="255" shrinkToFit="1"/>
    </xf>
    <xf numFmtId="0" fontId="9" fillId="11" borderId="0" xfId="23" applyFont="1" applyFill="1">
      <alignment vertical="center"/>
    </xf>
    <xf numFmtId="0" fontId="9" fillId="11" borderId="0" xfId="23" applyFont="1" applyFill="1" applyAlignment="1">
      <alignment horizontal="right" vertical="center"/>
    </xf>
    <xf numFmtId="0" fontId="9" fillId="11" borderId="0" xfId="8" applyFont="1" applyFill="1" applyAlignment="1">
      <alignment horizontal="right" vertical="center"/>
    </xf>
    <xf numFmtId="0" fontId="9" fillId="0" borderId="0" xfId="23" applyFont="1" applyAlignment="1">
      <alignment horizontal="right" vertical="center"/>
    </xf>
    <xf numFmtId="0" fontId="9" fillId="15" borderId="2" xfId="23" applyFont="1" applyFill="1" applyBorder="1">
      <alignment vertical="center"/>
    </xf>
    <xf numFmtId="49" fontId="97" fillId="0" borderId="39" xfId="25" applyNumberFormat="1" applyFont="1" applyBorder="1" applyAlignment="1">
      <alignment vertical="center" wrapText="1"/>
    </xf>
    <xf numFmtId="0" fontId="98" fillId="0" borderId="0" xfId="8" applyFont="1" applyAlignment="1">
      <alignment horizontal="left" vertical="center"/>
    </xf>
    <xf numFmtId="0" fontId="99" fillId="0" borderId="0" xfId="8" applyFont="1" applyAlignment="1">
      <alignment vertical="center" textRotation="255" shrinkToFit="1"/>
    </xf>
    <xf numFmtId="0" fontId="68" fillId="0" borderId="0" xfId="8" applyFont="1" applyAlignment="1">
      <alignment horizontal="left" vertical="center"/>
    </xf>
    <xf numFmtId="0" fontId="53" fillId="0" borderId="0" xfId="8" applyFont="1" applyAlignment="1">
      <alignment horizontal="left" vertical="center"/>
    </xf>
    <xf numFmtId="0" fontId="53" fillId="0" borderId="0" xfId="8" applyFont="1">
      <alignment vertical="center"/>
    </xf>
    <xf numFmtId="0" fontId="100" fillId="0" borderId="0" xfId="23" applyFont="1">
      <alignment vertical="center"/>
    </xf>
    <xf numFmtId="0" fontId="53" fillId="0" borderId="0" xfId="8" applyFont="1" applyAlignment="1">
      <alignment horizontal="right" vertical="center"/>
    </xf>
    <xf numFmtId="0" fontId="99" fillId="0" borderId="0" xfId="8" applyFont="1">
      <alignment vertical="center"/>
    </xf>
    <xf numFmtId="0" fontId="53" fillId="0" borderId="0" xfId="8" applyFont="1" applyAlignment="1">
      <alignment horizontal="center" vertical="center"/>
    </xf>
    <xf numFmtId="0" fontId="68" fillId="0" borderId="0" xfId="23" applyFont="1">
      <alignment vertical="center"/>
    </xf>
    <xf numFmtId="0" fontId="53" fillId="0" borderId="0" xfId="23" applyFont="1">
      <alignment vertical="center"/>
    </xf>
    <xf numFmtId="0" fontId="53" fillId="0" borderId="0" xfId="23" applyFont="1" applyAlignment="1">
      <alignment horizontal="right" vertical="center"/>
    </xf>
    <xf numFmtId="0" fontId="53" fillId="15" borderId="2" xfId="23" applyFont="1" applyFill="1" applyBorder="1">
      <alignment vertical="center"/>
    </xf>
    <xf numFmtId="0" fontId="66" fillId="0" borderId="0" xfId="8" applyFont="1" applyAlignment="1">
      <alignment horizontal="center" vertical="center"/>
    </xf>
    <xf numFmtId="0" fontId="53" fillId="0" borderId="2" xfId="8" applyFont="1" applyBorder="1">
      <alignment vertical="center"/>
    </xf>
    <xf numFmtId="0" fontId="66" fillId="0" borderId="2" xfId="8" applyFont="1" applyBorder="1" applyAlignment="1">
      <alignment horizontal="center" vertical="center"/>
    </xf>
    <xf numFmtId="0" fontId="66" fillId="0" borderId="2" xfId="8" applyFont="1" applyBorder="1" applyAlignment="1">
      <alignment horizontal="center" vertical="center" wrapText="1"/>
    </xf>
    <xf numFmtId="180" fontId="66" fillId="0" borderId="2" xfId="8" applyNumberFormat="1" applyFont="1" applyBorder="1">
      <alignment vertical="center"/>
    </xf>
    <xf numFmtId="181" fontId="66" fillId="0" borderId="2" xfId="8" applyNumberFormat="1" applyFont="1" applyBorder="1">
      <alignment vertical="center"/>
    </xf>
    <xf numFmtId="0" fontId="66" fillId="12" borderId="2" xfId="8" applyFont="1" applyFill="1" applyBorder="1" applyAlignment="1">
      <alignment horizontal="left" vertical="center"/>
    </xf>
    <xf numFmtId="0" fontId="66" fillId="12" borderId="1" xfId="8" applyFont="1" applyFill="1" applyBorder="1" applyAlignment="1">
      <alignment horizontal="center" vertical="center"/>
    </xf>
    <xf numFmtId="0" fontId="66" fillId="14" borderId="2" xfId="8" applyFont="1" applyFill="1" applyBorder="1">
      <alignment vertical="center"/>
    </xf>
    <xf numFmtId="0" fontId="66" fillId="14" borderId="1" xfId="8" applyFont="1" applyFill="1" applyBorder="1">
      <alignment vertical="center"/>
    </xf>
    <xf numFmtId="0" fontId="66" fillId="13" borderId="2" xfId="8" applyFont="1" applyFill="1" applyBorder="1" applyAlignment="1">
      <alignment horizontal="right" vertical="center"/>
    </xf>
    <xf numFmtId="0" fontId="66" fillId="0" borderId="34" xfId="8" applyFont="1" applyBorder="1" applyAlignment="1">
      <alignment horizontal="right" vertical="center"/>
    </xf>
    <xf numFmtId="177" fontId="66" fillId="0" borderId="2" xfId="8" applyNumberFormat="1" applyFont="1" applyBorder="1" applyAlignment="1">
      <alignment horizontal="right" vertical="center"/>
    </xf>
    <xf numFmtId="0" fontId="66" fillId="0" borderId="2" xfId="8" applyFont="1" applyBorder="1" applyAlignment="1">
      <alignment horizontal="right" vertical="center"/>
    </xf>
    <xf numFmtId="0" fontId="66" fillId="13" borderId="19" xfId="8" applyFont="1" applyFill="1" applyBorder="1" applyAlignment="1">
      <alignment horizontal="right" vertical="center"/>
    </xf>
    <xf numFmtId="0" fontId="66" fillId="0" borderId="238" xfId="8" applyFont="1" applyBorder="1" applyAlignment="1">
      <alignment horizontal="right" vertical="center"/>
    </xf>
    <xf numFmtId="0" fontId="66" fillId="0" borderId="0" xfId="8" applyFont="1">
      <alignment vertical="center"/>
    </xf>
    <xf numFmtId="182" fontId="66" fillId="0" borderId="2" xfId="8" applyNumberFormat="1" applyFont="1" applyBorder="1" applyAlignment="1">
      <alignment horizontal="center" vertical="center"/>
    </xf>
    <xf numFmtId="0" fontId="101" fillId="0" borderId="0" xfId="23" applyFont="1">
      <alignment vertical="center"/>
    </xf>
    <xf numFmtId="0" fontId="66" fillId="0" borderId="0" xfId="8" applyFont="1" applyAlignment="1">
      <alignment horizontal="left" vertical="center"/>
    </xf>
    <xf numFmtId="0" fontId="86" fillId="0" borderId="0" xfId="8" applyFont="1">
      <alignment vertical="center"/>
    </xf>
    <xf numFmtId="0" fontId="66" fillId="0" borderId="1" xfId="24" applyFont="1" applyBorder="1" applyAlignment="1">
      <alignment horizontal="center" vertical="center"/>
    </xf>
    <xf numFmtId="0" fontId="66" fillId="0" borderId="2" xfId="24" applyFont="1" applyBorder="1" applyAlignment="1">
      <alignment horizontal="center" vertical="center"/>
    </xf>
    <xf numFmtId="0" fontId="53" fillId="0" borderId="0" xfId="24" applyFont="1" applyAlignment="1">
      <alignment horizontal="center" vertical="center"/>
    </xf>
    <xf numFmtId="0" fontId="66" fillId="0" borderId="0" xfId="24" applyFont="1" applyAlignment="1">
      <alignment horizontal="center" vertical="center"/>
    </xf>
    <xf numFmtId="0" fontId="66" fillId="0" borderId="0" xfId="8" applyFont="1" applyAlignment="1">
      <alignment vertical="center" textRotation="255" shrinkToFit="1"/>
    </xf>
    <xf numFmtId="0" fontId="66" fillId="0" borderId="2" xfId="8" applyFont="1" applyBorder="1" applyAlignment="1">
      <alignment vertical="center" textRotation="255" shrinkToFit="1"/>
    </xf>
    <xf numFmtId="0" fontId="53" fillId="11" borderId="0" xfId="23" applyFont="1" applyFill="1">
      <alignment vertical="center"/>
    </xf>
    <xf numFmtId="0" fontId="53" fillId="11" borderId="0" xfId="23" applyFont="1" applyFill="1" applyAlignment="1">
      <alignment horizontal="right" vertical="center"/>
    </xf>
    <xf numFmtId="0" fontId="53" fillId="11" borderId="0" xfId="8" applyFont="1" applyFill="1" applyAlignment="1">
      <alignment horizontal="right" vertical="center"/>
    </xf>
    <xf numFmtId="0" fontId="53" fillId="15" borderId="19" xfId="23" applyFont="1" applyFill="1" applyBorder="1">
      <alignment vertical="center"/>
    </xf>
    <xf numFmtId="0" fontId="57" fillId="0" borderId="213" xfId="0" applyFont="1" applyBorder="1" applyAlignment="1">
      <alignment horizontal="center" vertical="center"/>
    </xf>
    <xf numFmtId="0" fontId="57" fillId="0" borderId="214" xfId="0" applyFont="1" applyBorder="1" applyAlignment="1">
      <alignment horizontal="center" vertical="center"/>
    </xf>
    <xf numFmtId="0" fontId="57" fillId="0" borderId="131" xfId="0" applyFont="1" applyBorder="1" applyAlignment="1">
      <alignment horizontal="center" vertical="center"/>
    </xf>
    <xf numFmtId="0" fontId="57" fillId="0" borderId="132" xfId="0" applyFont="1" applyBorder="1" applyAlignment="1">
      <alignment horizontal="center" vertical="center"/>
    </xf>
    <xf numFmtId="0" fontId="61" fillId="0" borderId="182" xfId="0" applyFont="1" applyBorder="1" applyAlignment="1">
      <alignment horizontal="center" vertical="center" wrapText="1"/>
    </xf>
    <xf numFmtId="0" fontId="61" fillId="0" borderId="182" xfId="0" applyFont="1" applyBorder="1" applyAlignment="1">
      <alignment vertical="center"/>
    </xf>
    <xf numFmtId="0" fontId="61" fillId="0" borderId="182" xfId="0" applyFont="1" applyBorder="1" applyAlignment="1">
      <alignment horizontal="left" vertical="top" wrapText="1"/>
    </xf>
    <xf numFmtId="0" fontId="61" fillId="0" borderId="182" xfId="0" applyFont="1" applyBorder="1" applyAlignment="1">
      <alignment vertical="top" wrapText="1"/>
    </xf>
    <xf numFmtId="0" fontId="61" fillId="0" borderId="195" xfId="0" applyFont="1" applyBorder="1"/>
    <xf numFmtId="0" fontId="6" fillId="0" borderId="0" xfId="21" applyFont="1"/>
    <xf numFmtId="0" fontId="9" fillId="0" borderId="0" xfId="21" applyFont="1" applyAlignment="1">
      <alignment horizontal="left"/>
    </xf>
    <xf numFmtId="0" fontId="9" fillId="0" borderId="1" xfId="21" applyFont="1" applyBorder="1" applyAlignment="1">
      <alignment vertical="center"/>
    </xf>
    <xf numFmtId="0" fontId="9" fillId="0" borderId="33" xfId="21" applyFont="1" applyBorder="1" applyAlignment="1">
      <alignment vertical="center"/>
    </xf>
    <xf numFmtId="0" fontId="9" fillId="0" borderId="34" xfId="21" applyFont="1" applyBorder="1" applyAlignment="1">
      <alignment vertical="center"/>
    </xf>
    <xf numFmtId="0" fontId="105" fillId="0" borderId="0" xfId="1" applyFont="1">
      <alignment vertical="center"/>
    </xf>
    <xf numFmtId="0" fontId="107" fillId="11" borderId="0" xfId="11" applyFont="1" applyFill="1">
      <alignment vertical="center"/>
    </xf>
    <xf numFmtId="0" fontId="105" fillId="0" borderId="0" xfId="11" applyFont="1">
      <alignment vertical="center"/>
    </xf>
    <xf numFmtId="0" fontId="105" fillId="0" borderId="4" xfId="11" applyFont="1" applyBorder="1" applyAlignment="1">
      <alignment vertical="center" shrinkToFit="1"/>
    </xf>
    <xf numFmtId="0" fontId="105" fillId="0" borderId="5" xfId="11" applyFont="1" applyBorder="1" applyAlignment="1">
      <alignment vertical="center" shrinkToFit="1"/>
    </xf>
    <xf numFmtId="0" fontId="9" fillId="11" borderId="250" xfId="11" applyFont="1" applyFill="1" applyBorder="1" applyAlignment="1">
      <alignment vertical="center" wrapText="1"/>
    </xf>
    <xf numFmtId="0" fontId="61" fillId="11" borderId="251" xfId="1" applyFont="1" applyFill="1" applyBorder="1" applyAlignment="1">
      <alignment vertical="center" wrapText="1"/>
    </xf>
    <xf numFmtId="0" fontId="9" fillId="11" borderId="147" xfId="8" applyFont="1" applyFill="1" applyBorder="1" applyAlignment="1">
      <alignment vertical="center" wrapText="1"/>
    </xf>
    <xf numFmtId="0" fontId="61" fillId="11" borderId="253" xfId="1" applyFont="1" applyFill="1" applyBorder="1" applyAlignment="1">
      <alignment vertical="center" wrapText="1"/>
    </xf>
    <xf numFmtId="0" fontId="9" fillId="11" borderId="252" xfId="11" applyFont="1" applyFill="1" applyBorder="1" applyAlignment="1">
      <alignment vertical="center" wrapText="1"/>
    </xf>
    <xf numFmtId="0" fontId="18" fillId="11" borderId="252" xfId="11" applyFont="1" applyFill="1" applyBorder="1">
      <alignment vertical="center"/>
    </xf>
    <xf numFmtId="0" fontId="73" fillId="11" borderId="253" xfId="1" applyFont="1" applyFill="1" applyBorder="1">
      <alignment vertical="center"/>
    </xf>
    <xf numFmtId="0" fontId="9" fillId="11" borderId="3" xfId="8" applyFont="1" applyFill="1" applyBorder="1" applyAlignment="1">
      <alignment vertical="center" wrapText="1"/>
    </xf>
    <xf numFmtId="0" fontId="61" fillId="11" borderId="3" xfId="1" applyFont="1" applyFill="1" applyBorder="1" applyAlignment="1">
      <alignment vertical="center" wrapText="1"/>
    </xf>
    <xf numFmtId="0" fontId="11" fillId="11" borderId="0" xfId="11" applyFont="1" applyFill="1" applyAlignment="1">
      <alignment horizontal="center" vertical="center" wrapText="1"/>
    </xf>
    <xf numFmtId="0" fontId="72" fillId="11" borderId="27" xfId="11" applyFont="1" applyFill="1" applyBorder="1">
      <alignment vertical="center"/>
    </xf>
    <xf numFmtId="0" fontId="73" fillId="11" borderId="274" xfId="1" applyFont="1" applyFill="1" applyBorder="1">
      <alignment vertical="center"/>
    </xf>
    <xf numFmtId="0" fontId="9" fillId="11" borderId="147" xfId="11" applyFont="1" applyFill="1" applyBorder="1" applyAlignment="1">
      <alignment vertical="center" wrapText="1"/>
    </xf>
    <xf numFmtId="0" fontId="9" fillId="11" borderId="50" xfId="11" applyFont="1" applyFill="1" applyBorder="1" applyAlignment="1">
      <alignment vertical="center" wrapText="1"/>
    </xf>
    <xf numFmtId="0" fontId="9" fillId="11" borderId="21" xfId="11" applyFont="1" applyFill="1" applyBorder="1" applyAlignment="1">
      <alignment vertical="center" wrapText="1"/>
    </xf>
    <xf numFmtId="0" fontId="61" fillId="11" borderId="278" xfId="1" applyFont="1" applyFill="1" applyBorder="1" applyAlignment="1">
      <alignment vertical="center" wrapText="1"/>
    </xf>
    <xf numFmtId="0" fontId="72" fillId="11" borderId="9" xfId="11" applyFont="1" applyFill="1" applyBorder="1">
      <alignment vertical="center"/>
    </xf>
    <xf numFmtId="0" fontId="72" fillId="11" borderId="279" xfId="11" applyFont="1" applyFill="1" applyBorder="1">
      <alignment vertical="center"/>
    </xf>
    <xf numFmtId="0" fontId="73" fillId="11" borderId="280" xfId="1" applyFont="1" applyFill="1" applyBorder="1">
      <alignment vertical="center"/>
    </xf>
    <xf numFmtId="0" fontId="9" fillId="11" borderId="27" xfId="11" applyFont="1" applyFill="1" applyBorder="1" applyAlignment="1">
      <alignment vertical="center" wrapText="1"/>
    </xf>
    <xf numFmtId="0" fontId="61" fillId="11" borderId="26" xfId="1" applyFont="1" applyFill="1" applyBorder="1" applyAlignment="1">
      <alignment vertical="center" wrapText="1"/>
    </xf>
    <xf numFmtId="0" fontId="109" fillId="0" borderId="4" xfId="11" applyFont="1" applyBorder="1" applyAlignment="1">
      <alignment horizontal="left" vertical="center"/>
    </xf>
    <xf numFmtId="0" fontId="109" fillId="0" borderId="4" xfId="11" applyFont="1" applyBorder="1" applyAlignment="1">
      <alignment horizontal="left" vertical="center" wrapText="1" shrinkToFit="1"/>
    </xf>
    <xf numFmtId="0" fontId="72" fillId="11" borderId="0" xfId="11" applyFont="1" applyFill="1">
      <alignment vertical="center"/>
    </xf>
    <xf numFmtId="0" fontId="110" fillId="0" borderId="0" xfId="1" applyFont="1">
      <alignment vertical="center"/>
    </xf>
    <xf numFmtId="0" fontId="111" fillId="0" borderId="0" xfId="11" applyFont="1" applyAlignment="1">
      <alignment horizontal="left" vertical="center"/>
    </xf>
    <xf numFmtId="0" fontId="111" fillId="0" borderId="0" xfId="1" applyFont="1">
      <alignment vertical="center"/>
    </xf>
    <xf numFmtId="0" fontId="112" fillId="11" borderId="0" xfId="1" applyFont="1" applyFill="1">
      <alignment vertical="center"/>
    </xf>
    <xf numFmtId="0" fontId="111" fillId="0" borderId="0" xfId="1" applyFont="1" applyAlignment="1">
      <alignment vertical="top"/>
    </xf>
    <xf numFmtId="0" fontId="111" fillId="0" borderId="0" xfId="1" applyFont="1" applyAlignment="1">
      <alignment horizontal="left" vertical="center"/>
    </xf>
    <xf numFmtId="0" fontId="113" fillId="0" borderId="0" xfId="1" applyFont="1">
      <alignment vertical="center"/>
    </xf>
    <xf numFmtId="0" fontId="111" fillId="0" borderId="0" xfId="11" applyFont="1" applyAlignment="1">
      <alignment horizontal="left" vertical="top"/>
    </xf>
    <xf numFmtId="0" fontId="113" fillId="0" borderId="0" xfId="1" applyFont="1" applyAlignment="1">
      <alignment vertical="top"/>
    </xf>
    <xf numFmtId="0" fontId="113" fillId="11" borderId="0" xfId="1" applyFont="1" applyFill="1">
      <alignment vertical="center"/>
    </xf>
    <xf numFmtId="0" fontId="114" fillId="0" borderId="0" xfId="1" applyFont="1" applyAlignment="1">
      <alignment vertical="top"/>
    </xf>
    <xf numFmtId="0" fontId="78" fillId="0" borderId="0" xfId="1" applyFont="1">
      <alignment vertical="center"/>
    </xf>
    <xf numFmtId="0" fontId="6" fillId="0" borderId="219" xfId="0" applyFont="1" applyBorder="1" applyAlignment="1">
      <alignment vertical="center" wrapText="1"/>
    </xf>
    <xf numFmtId="0" fontId="115" fillId="0" borderId="0" xfId="0" applyFont="1" applyAlignment="1">
      <alignment horizontal="left" vertical="center" wrapText="1"/>
    </xf>
    <xf numFmtId="0" fontId="115" fillId="11" borderId="0" xfId="0" applyFont="1" applyFill="1" applyAlignment="1">
      <alignment vertical="center"/>
    </xf>
    <xf numFmtId="0" fontId="118" fillId="0" borderId="0" xfId="3" applyFont="1">
      <alignment vertical="center"/>
    </xf>
    <xf numFmtId="0" fontId="115" fillId="0" borderId="0" xfId="0" applyFont="1" applyAlignment="1">
      <alignment vertical="center"/>
    </xf>
    <xf numFmtId="0" fontId="115" fillId="0" borderId="95" xfId="0" applyFont="1" applyBorder="1" applyAlignment="1">
      <alignment horizontal="left"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116" fillId="0" borderId="0" xfId="0" applyFont="1" applyAlignment="1">
      <alignment vertical="center" wrapText="1"/>
    </xf>
    <xf numFmtId="0" fontId="116" fillId="0" borderId="0" xfId="0" applyFont="1" applyAlignment="1">
      <alignment vertical="center"/>
    </xf>
    <xf numFmtId="0" fontId="119" fillId="0" borderId="0" xfId="0" applyFont="1" applyAlignment="1">
      <alignment vertical="center"/>
    </xf>
    <xf numFmtId="0" fontId="116" fillId="6" borderId="2" xfId="0" applyFont="1" applyFill="1" applyBorder="1" applyAlignment="1">
      <alignment horizontal="right" vertical="center"/>
    </xf>
    <xf numFmtId="0" fontId="115" fillId="0" borderId="0" xfId="0" applyFont="1" applyAlignment="1">
      <alignment vertical="top" wrapText="1"/>
    </xf>
    <xf numFmtId="0" fontId="115" fillId="0" borderId="0" xfId="0" applyFont="1" applyAlignment="1">
      <alignment vertical="top"/>
    </xf>
    <xf numFmtId="0" fontId="116" fillId="6" borderId="2" xfId="0" applyFont="1" applyFill="1" applyBorder="1" applyAlignment="1">
      <alignment vertical="center"/>
    </xf>
    <xf numFmtId="0" fontId="115" fillId="0" borderId="0" xfId="0" applyFont="1" applyAlignment="1">
      <alignment horizontal="left" vertical="top" wrapText="1"/>
    </xf>
    <xf numFmtId="0" fontId="116" fillId="0" borderId="0" xfId="0" applyFont="1" applyAlignment="1">
      <alignment horizontal="center" vertical="top" wrapText="1"/>
    </xf>
    <xf numFmtId="0" fontId="115" fillId="0" borderId="0" xfId="0" applyFont="1" applyAlignment="1">
      <alignment horizontal="center" vertical="top" wrapText="1"/>
    </xf>
    <xf numFmtId="0" fontId="116" fillId="0" borderId="0" xfId="0" applyFont="1" applyAlignment="1">
      <alignment vertical="top" wrapText="1"/>
    </xf>
    <xf numFmtId="0" fontId="116" fillId="11" borderId="0" xfId="0" applyFont="1" applyFill="1" applyAlignment="1">
      <alignment horizontal="center" vertical="center"/>
    </xf>
    <xf numFmtId="0" fontId="116" fillId="11" borderId="0" xfId="0" applyFont="1" applyFill="1" applyAlignment="1">
      <alignment horizontal="right" vertical="center"/>
    </xf>
    <xf numFmtId="0" fontId="115" fillId="11" borderId="0" xfId="0" applyFont="1" applyFill="1" applyAlignment="1">
      <alignment horizontal="center" vertical="top" wrapText="1"/>
    </xf>
    <xf numFmtId="176" fontId="68" fillId="0" borderId="13" xfId="0" applyNumberFormat="1" applyFont="1" applyBorder="1" applyAlignment="1">
      <alignment wrapText="1"/>
    </xf>
    <xf numFmtId="176" fontId="68" fillId="0" borderId="13" xfId="0" applyNumberFormat="1" applyFont="1" applyBorder="1" applyAlignment="1">
      <alignment horizontal="left"/>
    </xf>
    <xf numFmtId="176" fontId="68" fillId="0" borderId="14" xfId="0" applyNumberFormat="1" applyFont="1" applyBorder="1" applyAlignment="1">
      <alignment horizontal="left"/>
    </xf>
    <xf numFmtId="0" fontId="68" fillId="0" borderId="11" xfId="0" applyFont="1" applyBorder="1" applyAlignment="1">
      <alignment vertical="center"/>
    </xf>
    <xf numFmtId="0" fontId="68" fillId="0" borderId="12" xfId="0" applyFont="1" applyBorder="1" applyAlignment="1">
      <alignment vertical="center"/>
    </xf>
    <xf numFmtId="0" fontId="0" fillId="0" borderId="2" xfId="0" applyBorder="1" applyAlignment="1">
      <alignment horizontal="center"/>
    </xf>
    <xf numFmtId="0" fontId="0" fillId="0" borderId="2" xfId="0" applyBorder="1" applyAlignment="1">
      <alignment horizontal="center" vertical="center"/>
    </xf>
    <xf numFmtId="0" fontId="0" fillId="0" borderId="1"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14" fillId="0" borderId="0" xfId="0" applyFont="1" applyAlignment="1">
      <alignment horizontal="left" vertical="top" wrapText="1"/>
    </xf>
    <xf numFmtId="0" fontId="14" fillId="0" borderId="0" xfId="0" applyFont="1" applyAlignment="1">
      <alignment horizontal="left" vertical="top"/>
    </xf>
    <xf numFmtId="0" fontId="14" fillId="0" borderId="38" xfId="0" applyFont="1" applyBorder="1" applyAlignment="1">
      <alignment horizontal="left" vertical="top"/>
    </xf>
    <xf numFmtId="0" fontId="10" fillId="0" borderId="116" xfId="6" applyFont="1" applyBorder="1" applyAlignment="1">
      <alignment horizontal="left" vertical="center" shrinkToFit="1"/>
    </xf>
    <xf numFmtId="0" fontId="10" fillId="0" borderId="117" xfId="6" applyFont="1" applyBorder="1" applyAlignment="1">
      <alignment horizontal="left" vertical="center" shrinkToFit="1"/>
    </xf>
    <xf numFmtId="0" fontId="10" fillId="0" borderId="118" xfId="6" applyFont="1" applyBorder="1" applyAlignment="1">
      <alignment horizontal="left" vertical="center" shrinkToFit="1"/>
    </xf>
    <xf numFmtId="49" fontId="10" fillId="0" borderId="0" xfId="6" applyNumberFormat="1" applyFont="1" applyAlignment="1">
      <alignment horizontal="left" vertical="center" wrapText="1" shrinkToFit="1"/>
    </xf>
    <xf numFmtId="0" fontId="50" fillId="0" borderId="0" xfId="6" applyFont="1" applyAlignment="1">
      <alignment horizontal="center" vertical="center" wrapText="1"/>
    </xf>
    <xf numFmtId="0" fontId="10" fillId="0" borderId="0" xfId="6" applyFont="1" applyAlignment="1">
      <alignment horizontal="center" vertical="center" shrinkToFit="1"/>
    </xf>
    <xf numFmtId="0" fontId="20" fillId="0" borderId="0" xfId="6" applyFont="1" applyAlignment="1">
      <alignment horizontal="center" vertical="center" shrinkToFit="1"/>
    </xf>
    <xf numFmtId="0" fontId="10" fillId="0" borderId="0" xfId="6" applyFont="1" applyAlignment="1">
      <alignment vertical="center" shrinkToFit="1"/>
    </xf>
    <xf numFmtId="0" fontId="20" fillId="0" borderId="0" xfId="6" applyFont="1" applyAlignment="1">
      <alignment vertical="center" shrinkToFit="1"/>
    </xf>
    <xf numFmtId="0" fontId="8" fillId="0" borderId="0" xfId="15" applyFont="1" applyAlignment="1">
      <alignment horizontal="center" vertical="center"/>
    </xf>
    <xf numFmtId="0" fontId="7" fillId="0" borderId="0" xfId="15" applyFont="1" applyAlignment="1">
      <alignment horizontal="center" vertical="center"/>
    </xf>
    <xf numFmtId="0" fontId="0" fillId="0" borderId="7" xfId="15" applyFont="1" applyBorder="1" applyAlignment="1">
      <alignment horizontal="center" vertical="center" shrinkToFit="1"/>
    </xf>
    <xf numFmtId="0" fontId="2" fillId="0" borderId="7" xfId="15" applyBorder="1" applyAlignment="1">
      <alignment horizontal="center" vertical="center" shrinkToFit="1"/>
    </xf>
    <xf numFmtId="0" fontId="5" fillId="10" borderId="17" xfId="0" applyFont="1" applyFill="1" applyBorder="1" applyAlignment="1">
      <alignment horizontal="center" vertical="center"/>
    </xf>
    <xf numFmtId="0" fontId="0" fillId="10" borderId="119" xfId="0" applyFill="1" applyBorder="1" applyAlignment="1">
      <alignment vertical="center"/>
    </xf>
    <xf numFmtId="0" fontId="5" fillId="0" borderId="123" xfId="0" applyFont="1" applyBorder="1" applyAlignment="1">
      <alignment horizontal="left" vertical="center"/>
    </xf>
    <xf numFmtId="0" fontId="5" fillId="0" borderId="20" xfId="0" applyFont="1" applyBorder="1" applyAlignment="1">
      <alignment horizontal="left" vertical="center"/>
    </xf>
    <xf numFmtId="0" fontId="5" fillId="0" borderId="31" xfId="0" applyFont="1" applyBorder="1" applyAlignment="1">
      <alignment horizontal="left" vertical="center"/>
    </xf>
    <xf numFmtId="0" fontId="5" fillId="10" borderId="124" xfId="0" applyFont="1" applyFill="1" applyBorder="1" applyAlignment="1">
      <alignment horizontal="center" vertical="center" textRotation="255" wrapText="1"/>
    </xf>
    <xf numFmtId="0" fontId="5" fillId="10" borderId="51" xfId="0" applyFont="1" applyFill="1" applyBorder="1" applyAlignment="1">
      <alignment horizontal="center" vertical="center" textRotation="255" wrapText="1"/>
    </xf>
    <xf numFmtId="0" fontId="5" fillId="10" borderId="21" xfId="0" applyFont="1" applyFill="1" applyBorder="1" applyAlignment="1">
      <alignment horizontal="center" vertical="center" textRotation="255" wrapText="1"/>
    </xf>
    <xf numFmtId="0" fontId="5" fillId="10" borderId="125" xfId="0" applyFont="1" applyFill="1" applyBorder="1" applyAlignment="1">
      <alignment horizontal="center" vertical="center"/>
    </xf>
    <xf numFmtId="0" fontId="5" fillId="10" borderId="126" xfId="0" applyFont="1" applyFill="1" applyBorder="1" applyAlignment="1">
      <alignment horizontal="center" vertical="center"/>
    </xf>
    <xf numFmtId="0" fontId="5" fillId="0" borderId="125" xfId="0" applyFont="1" applyBorder="1" applyAlignment="1">
      <alignment horizontal="left" vertical="center"/>
    </xf>
    <xf numFmtId="0" fontId="2" fillId="0" borderId="127" xfId="0" applyFont="1" applyBorder="1" applyAlignment="1">
      <alignment vertical="center"/>
    </xf>
    <xf numFmtId="0" fontId="2" fillId="0" borderId="128" xfId="0" applyFont="1" applyBorder="1" applyAlignment="1">
      <alignment vertical="center"/>
    </xf>
    <xf numFmtId="0" fontId="5" fillId="10" borderId="129" xfId="0" applyFont="1" applyFill="1" applyBorder="1" applyAlignment="1">
      <alignment horizontal="center" vertical="center"/>
    </xf>
    <xf numFmtId="0" fontId="5" fillId="10" borderId="130" xfId="0" applyFont="1" applyFill="1" applyBorder="1" applyAlignment="1">
      <alignment horizontal="center" vertical="center"/>
    </xf>
    <xf numFmtId="0" fontId="5" fillId="0" borderId="129" xfId="0" applyFont="1" applyBorder="1" applyAlignment="1">
      <alignment horizontal="left" vertical="center"/>
    </xf>
    <xf numFmtId="0" fontId="2" fillId="0" borderId="131" xfId="0" applyFont="1" applyBorder="1" applyAlignment="1">
      <alignment vertical="center"/>
    </xf>
    <xf numFmtId="0" fontId="2" fillId="0" borderId="132" xfId="0" applyFont="1" applyBorder="1" applyAlignment="1">
      <alignment vertical="center"/>
    </xf>
    <xf numFmtId="0" fontId="5" fillId="10" borderId="133" xfId="0" applyFont="1" applyFill="1" applyBorder="1" applyAlignment="1">
      <alignment horizontal="center" vertical="center"/>
    </xf>
    <xf numFmtId="0" fontId="5" fillId="10" borderId="134" xfId="0" applyFont="1" applyFill="1" applyBorder="1" applyAlignment="1">
      <alignment horizontal="center" vertical="center"/>
    </xf>
    <xf numFmtId="0" fontId="5" fillId="0" borderId="133" xfId="0" applyFont="1" applyBorder="1" applyAlignment="1">
      <alignment horizontal="center" vertical="center"/>
    </xf>
    <xf numFmtId="0" fontId="5" fillId="0" borderId="135" xfId="0" applyFont="1" applyBorder="1" applyAlignment="1">
      <alignment horizontal="center" vertical="center"/>
    </xf>
    <xf numFmtId="0" fontId="5" fillId="0" borderId="134" xfId="0" applyFont="1" applyBorder="1" applyAlignment="1">
      <alignment horizontal="center" vertical="center"/>
    </xf>
    <xf numFmtId="0" fontId="5" fillId="10" borderId="10" xfId="0" applyFont="1" applyFill="1" applyBorder="1" applyAlignment="1">
      <alignment horizontal="center" vertical="center"/>
    </xf>
    <xf numFmtId="0" fontId="5" fillId="10" borderId="45" xfId="0" applyFont="1" applyFill="1" applyBorder="1" applyAlignment="1">
      <alignment horizontal="center" vertical="center"/>
    </xf>
    <xf numFmtId="0" fontId="5" fillId="10" borderId="11" xfId="0" applyFont="1" applyFill="1" applyBorder="1" applyAlignment="1">
      <alignment horizontal="center" vertical="center"/>
    </xf>
    <xf numFmtId="0" fontId="5" fillId="10" borderId="46" xfId="0" applyFont="1" applyFill="1" applyBorder="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5" fillId="0" borderId="6" xfId="0" applyFont="1" applyBorder="1" applyAlignment="1">
      <alignment vertical="center"/>
    </xf>
    <xf numFmtId="0" fontId="5" fillId="10" borderId="136" xfId="0" applyFont="1" applyFill="1" applyBorder="1" applyAlignment="1">
      <alignment horizontal="center" vertical="center"/>
    </xf>
    <xf numFmtId="0" fontId="5" fillId="10" borderId="137" xfId="0" applyFont="1" applyFill="1" applyBorder="1" applyAlignment="1">
      <alignment horizontal="center" vertical="center"/>
    </xf>
    <xf numFmtId="0" fontId="5" fillId="0" borderId="136" xfId="0" applyFont="1" applyBorder="1" applyAlignment="1">
      <alignment horizontal="center" vertical="center"/>
    </xf>
    <xf numFmtId="0" fontId="5" fillId="0" borderId="138" xfId="0" applyFont="1" applyBorder="1" applyAlignment="1">
      <alignment horizontal="center" vertical="center"/>
    </xf>
    <xf numFmtId="0" fontId="5" fillId="0" borderId="137" xfId="0" applyFont="1" applyBorder="1" applyAlignment="1">
      <alignment horizontal="center" vertical="center"/>
    </xf>
    <xf numFmtId="0" fontId="5" fillId="0" borderId="11" xfId="0"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5" fillId="0" borderId="133" xfId="0" applyFont="1" applyBorder="1" applyAlignment="1">
      <alignment vertical="center"/>
    </xf>
    <xf numFmtId="0" fontId="5" fillId="0" borderId="135" xfId="0" applyFont="1" applyBorder="1" applyAlignment="1">
      <alignment vertical="center"/>
    </xf>
    <xf numFmtId="0" fontId="5" fillId="0" borderId="139" xfId="0" applyFont="1" applyBorder="1" applyAlignment="1">
      <alignment vertical="center"/>
    </xf>
    <xf numFmtId="0" fontId="5" fillId="0" borderId="129"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10" borderId="43" xfId="0" applyFont="1" applyFill="1" applyBorder="1" applyAlignment="1">
      <alignment horizontal="center" vertical="center"/>
    </xf>
    <xf numFmtId="0" fontId="2" fillId="10" borderId="44" xfId="0" applyFont="1" applyFill="1" applyBorder="1" applyAlignment="1">
      <alignment vertical="center"/>
    </xf>
    <xf numFmtId="0" fontId="2" fillId="10" borderId="10" xfId="0" applyFont="1" applyFill="1" applyBorder="1" applyAlignment="1">
      <alignment vertical="center"/>
    </xf>
    <xf numFmtId="0" fontId="2" fillId="10" borderId="45" xfId="0" applyFont="1" applyFill="1" applyBorder="1" applyAlignment="1">
      <alignment vertical="center"/>
    </xf>
    <xf numFmtId="0" fontId="2" fillId="10" borderId="11" xfId="0" applyFont="1" applyFill="1" applyBorder="1" applyAlignment="1">
      <alignment vertical="center"/>
    </xf>
    <xf numFmtId="0" fontId="2" fillId="10" borderId="46" xfId="0" applyFont="1" applyFill="1" applyBorder="1" applyAlignment="1">
      <alignment vertical="center"/>
    </xf>
    <xf numFmtId="0" fontId="5" fillId="0" borderId="43" xfId="0" applyFont="1" applyBorder="1" applyAlignment="1">
      <alignment horizontal="left" vertical="center"/>
    </xf>
    <xf numFmtId="0" fontId="2" fillId="0" borderId="39" xfId="0" applyFont="1" applyBorder="1" applyAlignment="1">
      <alignment vertical="center"/>
    </xf>
    <xf numFmtId="0" fontId="2" fillId="0" borderId="40" xfId="0" applyFont="1" applyBorder="1" applyAlignment="1">
      <alignment vertical="center"/>
    </xf>
    <xf numFmtId="0" fontId="5" fillId="0" borderId="11" xfId="0" applyFont="1" applyBorder="1" applyAlignment="1">
      <alignment vertical="center"/>
    </xf>
    <xf numFmtId="0" fontId="2" fillId="0" borderId="38" xfId="0" applyFont="1" applyBorder="1" applyAlignment="1">
      <alignment vertical="center"/>
    </xf>
    <xf numFmtId="0" fontId="2" fillId="0" borderId="30" xfId="0" applyFont="1" applyBorder="1" applyAlignment="1">
      <alignment vertical="center"/>
    </xf>
    <xf numFmtId="0" fontId="5" fillId="10" borderId="1" xfId="0" applyFont="1" applyFill="1" applyBorder="1" applyAlignment="1">
      <alignment horizontal="center" vertical="center"/>
    </xf>
    <xf numFmtId="0" fontId="5" fillId="10" borderId="34" xfId="0" applyFont="1" applyFill="1" applyBorder="1" applyAlignment="1">
      <alignment horizontal="center" vertical="center"/>
    </xf>
    <xf numFmtId="0" fontId="5" fillId="0" borderId="1" xfId="0" applyFont="1" applyBorder="1" applyAlignment="1">
      <alignment horizontal="left" vertical="center"/>
    </xf>
    <xf numFmtId="0" fontId="5" fillId="0" borderId="33" xfId="0" applyFont="1" applyBorder="1" applyAlignment="1">
      <alignment horizontal="left" vertical="center"/>
    </xf>
    <xf numFmtId="0" fontId="5" fillId="10" borderId="50" xfId="0" applyFont="1" applyFill="1" applyBorder="1" applyAlignment="1">
      <alignment horizontal="center" vertical="center" textRotation="255" shrinkToFit="1"/>
    </xf>
    <xf numFmtId="0" fontId="5" fillId="10" borderId="51" xfId="0" applyFont="1" applyFill="1" applyBorder="1" applyAlignment="1">
      <alignment horizontal="center" vertical="center" textRotation="255" shrinkToFit="1"/>
    </xf>
    <xf numFmtId="0" fontId="5" fillId="0" borderId="133" xfId="0" applyFont="1" applyBorder="1" applyAlignment="1">
      <alignment horizontal="left" vertical="center"/>
    </xf>
    <xf numFmtId="0" fontId="2" fillId="0" borderId="135" xfId="0" applyFont="1" applyBorder="1" applyAlignment="1">
      <alignment vertical="center"/>
    </xf>
    <xf numFmtId="0" fontId="2" fillId="0" borderId="139" xfId="0" applyFont="1" applyBorder="1" applyAlignment="1">
      <alignment vertical="center"/>
    </xf>
    <xf numFmtId="0" fontId="5" fillId="10" borderId="21" xfId="0" applyFont="1" applyFill="1" applyBorder="1" applyAlignment="1">
      <alignment horizontal="center" vertical="center" textRotation="255" shrinkToFit="1"/>
    </xf>
    <xf numFmtId="0" fontId="5" fillId="10" borderId="140" xfId="0" applyFont="1" applyFill="1" applyBorder="1" applyAlignment="1">
      <alignment horizontal="center" vertical="center"/>
    </xf>
    <xf numFmtId="0" fontId="5" fillId="10" borderId="141" xfId="0" applyFont="1" applyFill="1" applyBorder="1" applyAlignment="1">
      <alignment horizontal="center" vertical="center"/>
    </xf>
    <xf numFmtId="0" fontId="5" fillId="0" borderId="140" xfId="0" applyFont="1" applyBorder="1" applyAlignment="1">
      <alignment horizontal="left" vertical="center"/>
    </xf>
    <xf numFmtId="0" fontId="2" fillId="0" borderId="142" xfId="0" applyFont="1" applyBorder="1" applyAlignment="1">
      <alignment vertical="center"/>
    </xf>
    <xf numFmtId="0" fontId="2" fillId="0" borderId="143" xfId="0" applyFont="1" applyBorder="1" applyAlignment="1">
      <alignment vertical="center"/>
    </xf>
    <xf numFmtId="0" fontId="2" fillId="0" borderId="68" xfId="15" applyBorder="1" applyAlignment="1">
      <alignment horizontal="center" vertical="center"/>
    </xf>
    <xf numFmtId="0" fontId="2" fillId="0" borderId="4" xfId="15" applyBorder="1" applyAlignment="1">
      <alignment horizontal="center" vertical="center"/>
    </xf>
    <xf numFmtId="0" fontId="2" fillId="0" borderId="9" xfId="15" applyBorder="1" applyAlignment="1">
      <alignment horizontal="center" vertical="center"/>
    </xf>
    <xf numFmtId="0" fontId="2" fillId="0" borderId="0" xfId="15" applyAlignment="1">
      <alignment horizontal="center" vertical="center"/>
    </xf>
    <xf numFmtId="0" fontId="84" fillId="10" borderId="48" xfId="15" applyFont="1" applyFill="1" applyBorder="1" applyAlignment="1">
      <alignment horizontal="center" vertical="center" wrapText="1"/>
    </xf>
    <xf numFmtId="0" fontId="84" fillId="10" borderId="63" xfId="15" applyFont="1" applyFill="1" applyBorder="1" applyAlignment="1">
      <alignment horizontal="center" vertical="center" wrapText="1"/>
    </xf>
    <xf numFmtId="0" fontId="84" fillId="10" borderId="11" xfId="15" applyFont="1" applyFill="1" applyBorder="1" applyAlignment="1">
      <alignment horizontal="center" vertical="center" wrapText="1"/>
    </xf>
    <xf numFmtId="0" fontId="84" fillId="10" borderId="46" xfId="15" applyFont="1" applyFill="1" applyBorder="1" applyAlignment="1">
      <alignment horizontal="center" vertical="center" wrapText="1"/>
    </xf>
    <xf numFmtId="0" fontId="85" fillId="0" borderId="13" xfId="15" applyFont="1" applyBorder="1" applyAlignment="1">
      <alignment horizontal="right" vertical="center"/>
    </xf>
    <xf numFmtId="0" fontId="85" fillId="0" borderId="145" xfId="15" applyFont="1" applyBorder="1" applyAlignment="1">
      <alignment horizontal="right" vertical="center"/>
    </xf>
    <xf numFmtId="0" fontId="5" fillId="0" borderId="28" xfId="0" applyFont="1" applyBorder="1" applyAlignment="1">
      <alignment horizontal="left" vertical="center"/>
    </xf>
    <xf numFmtId="0" fontId="5" fillId="10" borderId="44" xfId="0" applyFont="1" applyFill="1" applyBorder="1" applyAlignment="1">
      <alignment horizontal="center" vertical="center"/>
    </xf>
    <xf numFmtId="0" fontId="5" fillId="0" borderId="39" xfId="0" applyFont="1" applyBorder="1" applyAlignment="1">
      <alignment horizontal="left" vertical="center"/>
    </xf>
    <xf numFmtId="0" fontId="5" fillId="0" borderId="42" xfId="0" applyFont="1" applyBorder="1" applyAlignment="1">
      <alignment horizontal="left" vertical="center"/>
    </xf>
    <xf numFmtId="0" fontId="5" fillId="10" borderId="52" xfId="0" applyFont="1" applyFill="1" applyBorder="1" applyAlignment="1">
      <alignment horizontal="center" vertical="center"/>
    </xf>
    <xf numFmtId="0" fontId="5" fillId="10" borderId="47" xfId="0" applyFont="1" applyFill="1" applyBorder="1" applyAlignment="1">
      <alignment horizontal="center" vertical="center"/>
    </xf>
    <xf numFmtId="0" fontId="5" fillId="0" borderId="29" xfId="0" applyFont="1" applyBorder="1" applyAlignment="1">
      <alignment horizontal="left" vertical="center"/>
    </xf>
    <xf numFmtId="0" fontId="5" fillId="0" borderId="13" xfId="15" applyFont="1" applyBorder="1" applyAlignment="1">
      <alignment horizontal="right" vertical="center"/>
    </xf>
    <xf numFmtId="0" fontId="5" fillId="0" borderId="145" xfId="15" applyFont="1" applyBorder="1" applyAlignment="1">
      <alignment horizontal="right" vertical="center"/>
    </xf>
    <xf numFmtId="0" fontId="5" fillId="0" borderId="65" xfId="15" applyFont="1" applyBorder="1" applyAlignment="1">
      <alignment horizontal="right" vertical="center"/>
    </xf>
    <xf numFmtId="0" fontId="5" fillId="10" borderId="64" xfId="15" applyFont="1" applyFill="1" applyBorder="1" applyAlignment="1">
      <alignment horizontal="center" vertical="center" shrinkToFit="1"/>
    </xf>
    <xf numFmtId="0" fontId="5" fillId="10" borderId="146" xfId="15" applyFont="1" applyFill="1" applyBorder="1" applyAlignment="1">
      <alignment horizontal="center" vertical="center" shrinkToFit="1"/>
    </xf>
    <xf numFmtId="0" fontId="56" fillId="10" borderId="48" xfId="15" applyFont="1" applyFill="1" applyBorder="1" applyAlignment="1">
      <alignment horizontal="center" vertical="center" wrapText="1"/>
    </xf>
    <xf numFmtId="0" fontId="56" fillId="10" borderId="63" xfId="15" applyFont="1" applyFill="1" applyBorder="1" applyAlignment="1">
      <alignment horizontal="center" vertical="center" wrapText="1"/>
    </xf>
    <xf numFmtId="0" fontId="56" fillId="10" borderId="11" xfId="15" applyFont="1" applyFill="1" applyBorder="1" applyAlignment="1">
      <alignment horizontal="center" vertical="center" wrapText="1"/>
    </xf>
    <xf numFmtId="0" fontId="56" fillId="10" borderId="46" xfId="15" applyFont="1" applyFill="1" applyBorder="1" applyAlignment="1">
      <alignment horizontal="center" vertical="center" wrapText="1"/>
    </xf>
    <xf numFmtId="0" fontId="56" fillId="10" borderId="0" xfId="15" applyFont="1" applyFill="1" applyAlignment="1">
      <alignment horizontal="center" vertical="center" wrapText="1"/>
    </xf>
    <xf numFmtId="0" fontId="56" fillId="10" borderId="6" xfId="15" applyFont="1" applyFill="1" applyBorder="1" applyAlignment="1">
      <alignment horizontal="center" vertical="center" wrapText="1"/>
    </xf>
    <xf numFmtId="0" fontId="56" fillId="10" borderId="38" xfId="15" applyFont="1" applyFill="1" applyBorder="1" applyAlignment="1">
      <alignment horizontal="center" vertical="center" wrapText="1"/>
    </xf>
    <xf numFmtId="0" fontId="56" fillId="10" borderId="30" xfId="15" applyFont="1" applyFill="1" applyBorder="1" applyAlignment="1">
      <alignment horizontal="center" vertical="center" wrapText="1"/>
    </xf>
    <xf numFmtId="0" fontId="5" fillId="10" borderId="13" xfId="15" applyFont="1" applyFill="1" applyBorder="1" applyAlignment="1">
      <alignment horizontal="center" vertical="center" shrinkToFit="1"/>
    </xf>
    <xf numFmtId="0" fontId="5" fillId="10" borderId="145" xfId="15" applyFont="1" applyFill="1" applyBorder="1" applyAlignment="1">
      <alignment horizontal="center" vertical="center" shrinkToFit="1"/>
    </xf>
    <xf numFmtId="0" fontId="5" fillId="10" borderId="48" xfId="15" applyFont="1" applyFill="1" applyBorder="1" applyAlignment="1">
      <alignment horizontal="center" vertical="center" wrapText="1"/>
    </xf>
    <xf numFmtId="0" fontId="5" fillId="10" borderId="63" xfId="15" applyFont="1" applyFill="1" applyBorder="1" applyAlignment="1">
      <alignment horizontal="center" vertical="center" wrapText="1"/>
    </xf>
    <xf numFmtId="0" fontId="5" fillId="10" borderId="11" xfId="15" applyFont="1" applyFill="1" applyBorder="1" applyAlignment="1">
      <alignment horizontal="center" vertical="center" wrapText="1"/>
    </xf>
    <xf numFmtId="0" fontId="5" fillId="10" borderId="46" xfId="15" applyFont="1" applyFill="1" applyBorder="1" applyAlignment="1">
      <alignment horizontal="center" vertical="center" wrapText="1"/>
    </xf>
    <xf numFmtId="0" fontId="5" fillId="0" borderId="64" xfId="15" applyFont="1" applyBorder="1" applyAlignment="1">
      <alignment horizontal="right" vertical="center"/>
    </xf>
    <xf numFmtId="0" fontId="5" fillId="0" borderId="146" xfId="15" applyFont="1" applyBorder="1" applyAlignment="1">
      <alignment horizontal="right" vertical="center"/>
    </xf>
    <xf numFmtId="0" fontId="5" fillId="0" borderId="66" xfId="15" applyFont="1" applyBorder="1" applyAlignment="1">
      <alignment horizontal="right" vertical="center"/>
    </xf>
    <xf numFmtId="0" fontId="5" fillId="0" borderId="11" xfId="15" applyFont="1" applyBorder="1" applyAlignment="1">
      <alignment horizontal="right" vertical="center"/>
    </xf>
    <xf numFmtId="0" fontId="5" fillId="0" borderId="46" xfId="15" applyFont="1" applyBorder="1" applyAlignment="1">
      <alignment horizontal="right" vertical="center"/>
    </xf>
    <xf numFmtId="0" fontId="5" fillId="0" borderId="6" xfId="15" applyFont="1" applyBorder="1" applyAlignment="1">
      <alignment horizontal="right" vertical="center"/>
    </xf>
    <xf numFmtId="0" fontId="85" fillId="0" borderId="64" xfId="15" applyFont="1" applyBorder="1" applyAlignment="1">
      <alignment horizontal="right" vertical="center"/>
    </xf>
    <xf numFmtId="0" fontId="85" fillId="0" borderId="146" xfId="15" applyFont="1" applyBorder="1" applyAlignment="1">
      <alignment horizontal="right" vertical="center"/>
    </xf>
    <xf numFmtId="0" fontId="85" fillId="0" borderId="11" xfId="15" applyFont="1" applyBorder="1" applyAlignment="1">
      <alignment horizontal="right" vertical="center"/>
    </xf>
    <xf numFmtId="0" fontId="85" fillId="0" borderId="46" xfId="15" applyFont="1" applyBorder="1" applyAlignment="1">
      <alignment horizontal="righ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15" xfId="0" applyFont="1" applyBorder="1" applyAlignment="1">
      <alignment horizontal="center" vertical="center"/>
    </xf>
    <xf numFmtId="0" fontId="5" fillId="0" borderId="60" xfId="0" applyFont="1" applyBorder="1" applyAlignment="1">
      <alignment horizontal="center" vertical="center"/>
    </xf>
    <xf numFmtId="0" fontId="5" fillId="10" borderId="33" xfId="0" applyFont="1" applyFill="1" applyBorder="1" applyAlignment="1">
      <alignment horizontal="center" vertical="center"/>
    </xf>
    <xf numFmtId="0" fontId="2" fillId="0" borderId="1" xfId="15" applyBorder="1">
      <alignment vertical="center"/>
    </xf>
    <xf numFmtId="0" fontId="2" fillId="0" borderId="33" xfId="15" applyBorder="1">
      <alignment vertical="center"/>
    </xf>
    <xf numFmtId="0" fontId="2" fillId="0" borderId="28" xfId="15" applyBorder="1">
      <alignment vertical="center"/>
    </xf>
    <xf numFmtId="0" fontId="5" fillId="10" borderId="42" xfId="0" applyFont="1" applyFill="1" applyBorder="1" applyAlignment="1">
      <alignment horizontal="center" vertical="center"/>
    </xf>
    <xf numFmtId="0" fontId="5" fillId="0" borderId="52" xfId="0" applyFont="1" applyBorder="1" applyAlignment="1">
      <alignment horizontal="right" vertical="center"/>
    </xf>
    <xf numFmtId="0" fontId="5" fillId="0" borderId="42" xfId="0" applyFont="1" applyBorder="1" applyAlignment="1">
      <alignment horizontal="right" vertical="center"/>
    </xf>
    <xf numFmtId="0" fontId="5" fillId="0" borderId="29" xfId="0" applyFont="1" applyBorder="1" applyAlignment="1">
      <alignment horizontal="right" vertical="center"/>
    </xf>
    <xf numFmtId="0" fontId="2" fillId="0" borderId="41" xfId="15" applyBorder="1" applyAlignment="1">
      <alignment horizontal="center" vertical="center"/>
    </xf>
    <xf numFmtId="0" fontId="2" fillId="0" borderId="38" xfId="15" applyBorder="1" applyAlignment="1">
      <alignment horizontal="center" vertical="center"/>
    </xf>
    <xf numFmtId="0" fontId="5" fillId="10" borderId="24" xfId="0" applyFont="1" applyFill="1" applyBorder="1" applyAlignment="1">
      <alignment horizontal="center" vertical="center" textRotation="255" wrapText="1"/>
    </xf>
    <xf numFmtId="0" fontId="5" fillId="10" borderId="144" xfId="15" applyFont="1" applyFill="1" applyBorder="1" applyAlignment="1">
      <alignment vertical="center" textRotation="255"/>
    </xf>
    <xf numFmtId="0" fontId="5" fillId="10" borderId="21" xfId="15" applyFont="1" applyFill="1" applyBorder="1" applyAlignment="1">
      <alignment vertical="center" textRotation="255"/>
    </xf>
    <xf numFmtId="0" fontId="5" fillId="10" borderId="147" xfId="15" applyFont="1" applyFill="1" applyBorder="1" applyAlignment="1">
      <alignment vertical="center" textRotation="255"/>
    </xf>
    <xf numFmtId="0" fontId="5" fillId="10" borderId="50" xfId="15" applyFont="1" applyFill="1" applyBorder="1" applyAlignment="1">
      <alignment vertical="center" textRotation="255"/>
    </xf>
    <xf numFmtId="0" fontId="5" fillId="10" borderId="27" xfId="15" applyFont="1" applyFill="1" applyBorder="1" applyAlignment="1">
      <alignment vertical="center" textRotation="255"/>
    </xf>
    <xf numFmtId="0" fontId="5" fillId="10" borderId="15" xfId="0" applyFont="1" applyFill="1" applyBorder="1" applyAlignment="1">
      <alignment horizontal="center" vertical="center"/>
    </xf>
    <xf numFmtId="0" fontId="5" fillId="10" borderId="60" xfId="0" applyFont="1" applyFill="1" applyBorder="1" applyAlignment="1">
      <alignment horizontal="center" vertical="center"/>
    </xf>
    <xf numFmtId="0" fontId="5" fillId="0" borderId="43"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60" xfId="0" applyFont="1" applyFill="1" applyBorder="1" applyAlignment="1">
      <alignment horizontal="center" vertical="center" wrapText="1"/>
    </xf>
    <xf numFmtId="0" fontId="5" fillId="0" borderId="43" xfId="0" applyFont="1" applyBorder="1" applyAlignment="1">
      <alignment horizontal="right" vertical="center"/>
    </xf>
    <xf numFmtId="0" fontId="5" fillId="0" borderId="44" xfId="0" applyFont="1" applyBorder="1" applyAlignment="1">
      <alignment horizontal="right" vertical="center"/>
    </xf>
    <xf numFmtId="0" fontId="5" fillId="0" borderId="10" xfId="0" applyFont="1" applyBorder="1" applyAlignment="1">
      <alignment horizontal="right" vertical="center"/>
    </xf>
    <xf numFmtId="0" fontId="5" fillId="0" borderId="45" xfId="0" applyFont="1" applyBorder="1" applyAlignment="1">
      <alignment horizontal="right" vertical="center"/>
    </xf>
    <xf numFmtId="0" fontId="5" fillId="0" borderId="15" xfId="0" applyFont="1" applyBorder="1" applyAlignment="1">
      <alignment horizontal="right" vertical="center"/>
    </xf>
    <xf numFmtId="0" fontId="5" fillId="0" borderId="60" xfId="0" applyFont="1" applyBorder="1" applyAlignment="1">
      <alignment horizontal="right" vertical="center"/>
    </xf>
    <xf numFmtId="0" fontId="5" fillId="10" borderId="43" xfId="0" applyFont="1" applyFill="1" applyBorder="1" applyAlignment="1">
      <alignment horizontal="left" vertical="center" wrapText="1"/>
    </xf>
    <xf numFmtId="0" fontId="5" fillId="10" borderId="39" xfId="0" applyFont="1" applyFill="1" applyBorder="1" applyAlignment="1">
      <alignment horizontal="left" vertical="center" wrapText="1"/>
    </xf>
    <xf numFmtId="0" fontId="5" fillId="10" borderId="44"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0" xfId="0" applyFont="1" applyFill="1" applyAlignment="1">
      <alignment horizontal="left" vertical="center" wrapText="1"/>
    </xf>
    <xf numFmtId="0" fontId="5" fillId="10" borderId="45" xfId="0"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5" fillId="10" borderId="60" xfId="0" applyFont="1" applyFill="1" applyBorder="1" applyAlignment="1">
      <alignment horizontal="left" vertical="center" wrapText="1"/>
    </xf>
    <xf numFmtId="0" fontId="6" fillId="0" borderId="43" xfId="0" applyFont="1" applyBorder="1" applyAlignment="1">
      <alignment vertical="center" wrapText="1"/>
    </xf>
    <xf numFmtId="0" fontId="0" fillId="0" borderId="39" xfId="0" applyBorder="1" applyAlignment="1">
      <alignment vertical="center"/>
    </xf>
    <xf numFmtId="0" fontId="0" fillId="0" borderId="44" xfId="0" applyBorder="1" applyAlignment="1">
      <alignment vertical="center"/>
    </xf>
    <xf numFmtId="0" fontId="0" fillId="0" borderId="11" xfId="0" applyBorder="1" applyAlignment="1">
      <alignment vertical="center"/>
    </xf>
    <xf numFmtId="0" fontId="0" fillId="0" borderId="38" xfId="0" applyBorder="1" applyAlignment="1">
      <alignment vertical="center"/>
    </xf>
    <xf numFmtId="0" fontId="0" fillId="0" borderId="46" xfId="0" applyBorder="1" applyAlignment="1">
      <alignment vertical="center"/>
    </xf>
    <xf numFmtId="0" fontId="6" fillId="0" borderId="2" xfId="0" applyFont="1" applyBorder="1" applyAlignment="1">
      <alignment vertical="center" wrapText="1"/>
    </xf>
    <xf numFmtId="0" fontId="2" fillId="0" borderId="2" xfId="0" applyFont="1" applyBorder="1" applyAlignment="1">
      <alignment vertical="center"/>
    </xf>
    <xf numFmtId="0" fontId="14" fillId="0" borderId="151" xfId="15" applyFont="1" applyBorder="1" applyAlignment="1">
      <alignment vertical="center" wrapText="1"/>
    </xf>
    <xf numFmtId="0" fontId="14" fillId="0" borderId="61" xfId="0" applyFont="1" applyBorder="1" applyAlignment="1">
      <alignment vertical="center" wrapText="1"/>
    </xf>
    <xf numFmtId="0" fontId="14" fillId="0" borderId="152" xfId="0" applyFont="1" applyBorder="1" applyAlignment="1">
      <alignment vertical="center" wrapText="1"/>
    </xf>
    <xf numFmtId="0" fontId="14" fillId="0" borderId="153" xfId="0" applyFont="1" applyBorder="1" applyAlignment="1">
      <alignment vertical="center" wrapText="1"/>
    </xf>
    <xf numFmtId="0" fontId="14" fillId="0" borderId="0" xfId="0" applyFont="1" applyAlignment="1">
      <alignment vertical="center" wrapText="1"/>
    </xf>
    <xf numFmtId="0" fontId="14" fillId="0" borderId="154" xfId="0" applyFont="1" applyBorder="1" applyAlignment="1">
      <alignment vertical="center" wrapText="1"/>
    </xf>
    <xf numFmtId="0" fontId="14" fillId="0" borderId="155" xfId="0" applyFont="1" applyBorder="1" applyAlignment="1">
      <alignment vertical="center" wrapText="1"/>
    </xf>
    <xf numFmtId="0" fontId="14" fillId="0" borderId="62" xfId="0" applyFont="1" applyBorder="1" applyAlignment="1">
      <alignment vertical="center" wrapText="1"/>
    </xf>
    <xf numFmtId="0" fontId="14" fillId="0" borderId="156" xfId="0" applyFont="1" applyBorder="1" applyAlignment="1">
      <alignment vertical="center" wrapText="1"/>
    </xf>
    <xf numFmtId="0" fontId="2" fillId="10" borderId="49" xfId="15" applyFill="1" applyBorder="1" applyAlignment="1">
      <alignment horizontal="center" vertical="center"/>
    </xf>
    <xf numFmtId="0" fontId="2" fillId="10" borderId="36" xfId="15" applyFill="1" applyBorder="1" applyAlignment="1">
      <alignment horizontal="center" vertical="center"/>
    </xf>
    <xf numFmtId="0" fontId="2" fillId="10" borderId="37" xfId="15" applyFill="1" applyBorder="1" applyAlignment="1">
      <alignment horizontal="center" vertical="center"/>
    </xf>
    <xf numFmtId="0" fontId="6" fillId="10" borderId="35" xfId="0" applyFont="1" applyFill="1" applyBorder="1" applyAlignment="1">
      <alignment horizontal="center" vertical="center"/>
    </xf>
    <xf numFmtId="0" fontId="6" fillId="10" borderId="37"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10" borderId="8" xfId="0" applyFont="1" applyFill="1" applyBorder="1" applyAlignment="1">
      <alignment horizontal="center" vertical="center" shrinkToFit="1"/>
    </xf>
    <xf numFmtId="0" fontId="6" fillId="10" borderId="7" xfId="0" applyFont="1" applyFill="1" applyBorder="1" applyAlignment="1">
      <alignment horizontal="center" vertical="center" shrinkToFit="1"/>
    </xf>
    <xf numFmtId="0" fontId="6" fillId="0" borderId="52" xfId="0" applyFont="1" applyBorder="1" applyAlignment="1">
      <alignment horizontal="center" vertical="center"/>
    </xf>
    <xf numFmtId="0" fontId="6" fillId="0" borderId="42" xfId="0" applyFont="1" applyBorder="1" applyAlignment="1">
      <alignment horizontal="center" vertical="center"/>
    </xf>
    <xf numFmtId="0" fontId="6" fillId="0" borderId="29" xfId="0" applyFont="1" applyBorder="1" applyAlignment="1">
      <alignment horizontal="center" vertical="center"/>
    </xf>
    <xf numFmtId="0" fontId="68" fillId="6" borderId="23" xfId="0" applyFont="1" applyFill="1" applyBorder="1" applyAlignment="1">
      <alignment horizontal="left" vertical="center" wrapText="1"/>
    </xf>
    <xf numFmtId="0" fontId="68" fillId="6" borderId="44" xfId="0" applyFont="1" applyFill="1" applyBorder="1" applyAlignment="1">
      <alignment horizontal="left" vertical="center" wrapText="1"/>
    </xf>
    <xf numFmtId="0" fontId="68" fillId="6" borderId="41" xfId="0" applyFont="1" applyFill="1" applyBorder="1" applyAlignment="1">
      <alignment horizontal="left" vertical="center" wrapText="1"/>
    </xf>
    <xf numFmtId="0" fontId="68" fillId="6" borderId="46" xfId="0" applyFont="1" applyFill="1" applyBorder="1" applyAlignment="1">
      <alignment horizontal="left" vertical="center" wrapText="1"/>
    </xf>
    <xf numFmtId="0" fontId="78" fillId="0" borderId="67" xfId="0" applyFont="1" applyBorder="1" applyAlignment="1">
      <alignment horizontal="center"/>
    </xf>
    <xf numFmtId="0" fontId="78" fillId="0" borderId="19" xfId="0" applyFont="1" applyBorder="1" applyAlignment="1">
      <alignment horizontal="center"/>
    </xf>
    <xf numFmtId="0" fontId="6" fillId="6" borderId="23" xfId="0" applyFont="1" applyFill="1" applyBorder="1" applyAlignment="1">
      <alignment horizontal="left" vertical="center" wrapText="1"/>
    </xf>
    <xf numFmtId="0" fontId="6" fillId="6" borderId="44" xfId="0" applyFont="1" applyFill="1" applyBorder="1" applyAlignment="1">
      <alignment horizontal="left" vertical="center" wrapText="1"/>
    </xf>
    <xf numFmtId="0" fontId="6" fillId="6" borderId="41"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6" fillId="0" borderId="67" xfId="0" applyFont="1" applyBorder="1" applyAlignment="1">
      <alignment horizontal="center"/>
    </xf>
    <xf numFmtId="0" fontId="6" fillId="0" borderId="70" xfId="0" applyFont="1" applyBorder="1" applyAlignment="1">
      <alignment horizontal="center"/>
    </xf>
    <xf numFmtId="0" fontId="0" fillId="0" borderId="70" xfId="0" applyBorder="1" applyAlignment="1">
      <alignment horizontal="center"/>
    </xf>
    <xf numFmtId="0" fontId="0" fillId="0" borderId="19" xfId="0" applyBorder="1" applyAlignment="1">
      <alignment horizontal="center"/>
    </xf>
    <xf numFmtId="0" fontId="15" fillId="0" borderId="0" xfId="0" applyFont="1" applyAlignment="1">
      <alignment vertical="center"/>
    </xf>
    <xf numFmtId="0" fontId="0" fillId="0" borderId="0" xfId="0" applyAlignment="1">
      <alignment vertical="center"/>
    </xf>
    <xf numFmtId="0" fontId="6" fillId="4" borderId="49"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6" borderId="18" xfId="0" applyFont="1" applyFill="1" applyBorder="1" applyAlignment="1">
      <alignment horizontal="left" vertical="center" wrapText="1"/>
    </xf>
    <xf numFmtId="0" fontId="6" fillId="6" borderId="34" xfId="0" applyFont="1" applyFill="1" applyBorder="1" applyAlignment="1">
      <alignment horizontal="left" vertical="center" wrapText="1"/>
    </xf>
    <xf numFmtId="0" fontId="6" fillId="0" borderId="19" xfId="0" applyFont="1" applyBorder="1" applyAlignment="1">
      <alignment horizontal="center"/>
    </xf>
    <xf numFmtId="0" fontId="6" fillId="0" borderId="67" xfId="0" applyFont="1" applyBorder="1" applyAlignment="1">
      <alignment horizontal="center" vertical="center"/>
    </xf>
    <xf numFmtId="0" fontId="6" fillId="0" borderId="19" xfId="0" applyFont="1" applyBorder="1" applyAlignment="1">
      <alignment horizontal="center" vertical="center"/>
    </xf>
    <xf numFmtId="0" fontId="12" fillId="0" borderId="0" xfId="0" applyFont="1" applyAlignment="1">
      <alignment horizontal="justify" vertical="top" wrapText="1"/>
    </xf>
    <xf numFmtId="0" fontId="12" fillId="0" borderId="0" xfId="0" applyFont="1" applyAlignment="1">
      <alignment vertical="top"/>
    </xf>
    <xf numFmtId="0" fontId="6" fillId="6" borderId="23"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0" borderId="22" xfId="0" applyFont="1" applyBorder="1" applyAlignment="1">
      <alignment horizontal="center" vertical="center"/>
    </xf>
    <xf numFmtId="0" fontId="12" fillId="0" borderId="4" xfId="0" applyFont="1" applyBorder="1" applyAlignment="1">
      <alignment horizontal="justify" vertical="center"/>
    </xf>
    <xf numFmtId="0" fontId="12" fillId="0" borderId="4" xfId="0" applyFont="1" applyBorder="1" applyAlignment="1">
      <alignment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6" borderId="124" xfId="15" applyFont="1" applyFill="1" applyBorder="1" applyAlignment="1">
      <alignment horizontal="left" vertical="center" textRotation="255"/>
    </xf>
    <xf numFmtId="0" fontId="11" fillId="6" borderId="51" xfId="15" applyFont="1" applyFill="1" applyBorder="1" applyAlignment="1">
      <alignment horizontal="left" vertical="center" textRotation="255"/>
    </xf>
    <xf numFmtId="0" fontId="11" fillId="6" borderId="24" xfId="15" applyFont="1" applyFill="1" applyBorder="1" applyAlignment="1">
      <alignment horizontal="left" vertical="center" textRotation="255"/>
    </xf>
    <xf numFmtId="0" fontId="11" fillId="6" borderId="0" xfId="15" applyFont="1" applyFill="1" applyAlignment="1">
      <alignment horizontal="center" vertical="center" textRotation="255" wrapText="1"/>
    </xf>
    <xf numFmtId="0" fontId="11" fillId="6" borderId="45" xfId="15" applyFont="1" applyFill="1" applyBorder="1" applyAlignment="1">
      <alignment horizontal="center" vertical="center" textRotation="255" wrapText="1"/>
    </xf>
    <xf numFmtId="0" fontId="11" fillId="6" borderId="60" xfId="15" applyFont="1" applyFill="1" applyBorder="1" applyAlignment="1">
      <alignment horizontal="center" vertical="center" textRotation="255" wrapText="1"/>
    </xf>
    <xf numFmtId="0" fontId="11" fillId="6" borderId="4" xfId="15" applyFont="1" applyFill="1" applyBorder="1" applyAlignment="1">
      <alignment horizontal="left" vertical="center" wrapText="1"/>
    </xf>
    <xf numFmtId="0" fontId="11" fillId="6" borderId="63" xfId="15" applyFont="1" applyFill="1" applyBorder="1" applyAlignment="1">
      <alignment horizontal="left" vertical="center" wrapText="1"/>
    </xf>
    <xf numFmtId="0" fontId="11" fillId="6" borderId="0" xfId="15" applyFont="1" applyFill="1" applyAlignment="1">
      <alignment horizontal="left" vertical="center" wrapText="1"/>
    </xf>
    <xf numFmtId="0" fontId="11" fillId="6" borderId="45" xfId="15" applyFont="1" applyFill="1" applyBorder="1" applyAlignment="1">
      <alignment horizontal="left" vertical="center" wrapText="1"/>
    </xf>
    <xf numFmtId="0" fontId="11" fillId="6" borderId="38" xfId="15" applyFont="1" applyFill="1" applyBorder="1" applyAlignment="1">
      <alignment horizontal="left" vertical="center" wrapText="1"/>
    </xf>
    <xf numFmtId="0" fontId="11" fillId="6" borderId="46" xfId="15" applyFont="1" applyFill="1" applyBorder="1" applyAlignment="1">
      <alignment horizontal="left" vertical="center" wrapText="1"/>
    </xf>
    <xf numFmtId="0" fontId="9" fillId="0" borderId="0" xfId="15" applyFont="1" applyAlignment="1">
      <alignment vertical="top" wrapText="1"/>
    </xf>
    <xf numFmtId="0" fontId="9" fillId="0" borderId="0" xfId="15" applyFont="1" applyAlignment="1">
      <alignment vertical="center" wrapText="1"/>
    </xf>
    <xf numFmtId="0" fontId="9" fillId="0" borderId="0" xfId="15" applyFont="1">
      <alignment vertical="center"/>
    </xf>
    <xf numFmtId="0" fontId="11" fillId="6" borderId="221" xfId="15" applyFont="1" applyFill="1" applyBorder="1" applyAlignment="1">
      <alignment vertical="center" wrapText="1"/>
    </xf>
    <xf numFmtId="0" fontId="11" fillId="6" borderId="131" xfId="15" applyFont="1" applyFill="1" applyBorder="1" applyAlignment="1">
      <alignment vertical="center" wrapText="1"/>
    </xf>
    <xf numFmtId="0" fontId="11" fillId="6" borderId="132" xfId="15" applyFont="1" applyFill="1" applyBorder="1" applyAlignment="1">
      <alignment vertical="center" wrapText="1"/>
    </xf>
    <xf numFmtId="0" fontId="11" fillId="0" borderId="164" xfId="15" applyFont="1" applyBorder="1" applyAlignment="1">
      <alignment horizontal="right" vertical="center"/>
    </xf>
    <xf numFmtId="0" fontId="11" fillId="0" borderId="42" xfId="15" applyFont="1" applyBorder="1" applyAlignment="1">
      <alignment horizontal="right" vertical="center"/>
    </xf>
    <xf numFmtId="0" fontId="11" fillId="0" borderId="29" xfId="15" applyFont="1" applyBorder="1" applyAlignment="1">
      <alignment horizontal="right" vertical="center"/>
    </xf>
    <xf numFmtId="0" fontId="11" fillId="6" borderId="48" xfId="15" applyFont="1" applyFill="1" applyBorder="1" applyAlignment="1">
      <alignment horizontal="center" vertical="center"/>
    </xf>
    <xf numFmtId="0" fontId="11" fillId="6" borderId="4" xfId="15" applyFont="1" applyFill="1" applyBorder="1" applyAlignment="1">
      <alignment horizontal="center" vertical="center"/>
    </xf>
    <xf numFmtId="0" fontId="11" fillId="6" borderId="63" xfId="15" applyFont="1" applyFill="1" applyBorder="1" applyAlignment="1">
      <alignment horizontal="center" vertical="center"/>
    </xf>
    <xf numFmtId="0" fontId="11" fillId="6" borderId="11" xfId="15" applyFont="1" applyFill="1" applyBorder="1" applyAlignment="1">
      <alignment horizontal="center" vertical="center"/>
    </xf>
    <xf numFmtId="0" fontId="11" fillId="6" borderId="38" xfId="15" applyFont="1" applyFill="1" applyBorder="1" applyAlignment="1">
      <alignment horizontal="center" vertical="center"/>
    </xf>
    <xf numFmtId="0" fontId="11" fillId="6" borderId="46" xfId="15" applyFont="1" applyFill="1" applyBorder="1" applyAlignment="1">
      <alignment horizontal="center" vertical="center"/>
    </xf>
    <xf numFmtId="0" fontId="11" fillId="0" borderId="52" xfId="15" applyFont="1" applyBorder="1" applyAlignment="1">
      <alignment horizontal="right" vertical="center"/>
    </xf>
    <xf numFmtId="0" fontId="11" fillId="6" borderId="4" xfId="15" applyFont="1" applyFill="1" applyBorder="1" applyAlignment="1">
      <alignment horizontal="center" vertical="center" shrinkToFit="1"/>
    </xf>
    <xf numFmtId="0" fontId="11" fillId="6" borderId="5" xfId="15" applyFont="1" applyFill="1" applyBorder="1" applyAlignment="1">
      <alignment horizontal="center" vertical="center" shrinkToFit="1"/>
    </xf>
    <xf numFmtId="0" fontId="11" fillId="0" borderId="163" xfId="15" applyFont="1" applyBorder="1" applyAlignment="1">
      <alignment horizontal="right" vertical="center"/>
    </xf>
    <xf numFmtId="0" fontId="11" fillId="6" borderId="68" xfId="15" applyFont="1" applyFill="1" applyBorder="1" applyAlignment="1">
      <alignment horizontal="left" vertical="center"/>
    </xf>
    <xf numFmtId="0" fontId="11" fillId="6" borderId="4" xfId="15" applyFont="1" applyFill="1" applyBorder="1" applyAlignment="1">
      <alignment horizontal="left" vertical="center"/>
    </xf>
    <xf numFmtId="0" fontId="11" fillId="6" borderId="63" xfId="15" applyFont="1" applyFill="1" applyBorder="1" applyAlignment="1">
      <alignment horizontal="left" vertical="center"/>
    </xf>
    <xf numFmtId="0" fontId="11" fillId="6" borderId="9" xfId="15" applyFont="1" applyFill="1" applyBorder="1" applyAlignment="1">
      <alignment horizontal="left" vertical="center"/>
    </xf>
    <xf numFmtId="0" fontId="11" fillId="6" borderId="0" xfId="15" applyFont="1" applyFill="1" applyAlignment="1">
      <alignment horizontal="left" vertical="center"/>
    </xf>
    <xf numFmtId="0" fontId="11" fillId="6" borderId="45" xfId="15" applyFont="1" applyFill="1" applyBorder="1" applyAlignment="1">
      <alignment horizontal="left" vertical="center"/>
    </xf>
    <xf numFmtId="0" fontId="11" fillId="6" borderId="8" xfId="15" applyFont="1" applyFill="1" applyBorder="1" applyAlignment="1">
      <alignment horizontal="left" vertical="center"/>
    </xf>
    <xf numFmtId="0" fontId="11" fillId="6" borderId="7" xfId="15" applyFont="1" applyFill="1" applyBorder="1" applyAlignment="1">
      <alignment horizontal="left" vertical="center"/>
    </xf>
    <xf numFmtId="0" fontId="11" fillId="6" borderId="60" xfId="15" applyFont="1" applyFill="1" applyBorder="1" applyAlignment="1">
      <alignment horizontal="left" vertical="center"/>
    </xf>
    <xf numFmtId="0" fontId="11" fillId="6" borderId="39" xfId="15" applyFont="1" applyFill="1" applyBorder="1" applyAlignment="1">
      <alignment horizontal="left" vertical="center" wrapText="1"/>
    </xf>
    <xf numFmtId="0" fontId="11" fillId="6" borderId="44" xfId="15" applyFont="1" applyFill="1" applyBorder="1" applyAlignment="1">
      <alignment horizontal="left" vertical="center" wrapText="1"/>
    </xf>
    <xf numFmtId="0" fontId="57" fillId="6" borderId="2" xfId="15" applyFont="1" applyFill="1" applyBorder="1" applyAlignment="1">
      <alignment horizontal="center" vertical="center" wrapText="1"/>
    </xf>
    <xf numFmtId="0" fontId="57" fillId="6" borderId="2" xfId="15" applyFont="1" applyFill="1" applyBorder="1" applyAlignment="1">
      <alignment horizontal="center" vertical="center" wrapText="1" shrinkToFit="1"/>
    </xf>
    <xf numFmtId="0" fontId="57" fillId="6" borderId="2" xfId="15" applyFont="1" applyFill="1" applyBorder="1" applyAlignment="1">
      <alignment horizontal="center" vertical="center" shrinkToFit="1"/>
    </xf>
    <xf numFmtId="0" fontId="57" fillId="0" borderId="43" xfId="15" applyFont="1" applyBorder="1" applyAlignment="1">
      <alignment horizontal="center" vertical="center" shrinkToFit="1"/>
    </xf>
    <xf numFmtId="0" fontId="57" fillId="0" borderId="39" xfId="15" applyFont="1" applyBorder="1" applyAlignment="1">
      <alignment horizontal="center" vertical="center" shrinkToFit="1"/>
    </xf>
    <xf numFmtId="0" fontId="57" fillId="0" borderId="40" xfId="15" applyFont="1" applyBorder="1" applyAlignment="1">
      <alignment horizontal="center" vertical="center" shrinkToFit="1"/>
    </xf>
    <xf numFmtId="0" fontId="57" fillId="0" borderId="10" xfId="15" applyFont="1" applyBorder="1" applyAlignment="1">
      <alignment horizontal="center" vertical="center" shrinkToFit="1"/>
    </xf>
    <xf numFmtId="0" fontId="57" fillId="0" borderId="0" xfId="15" applyFont="1" applyAlignment="1">
      <alignment horizontal="center" vertical="center" shrinkToFit="1"/>
    </xf>
    <xf numFmtId="0" fontId="57" fillId="0" borderId="6" xfId="15" applyFont="1" applyBorder="1" applyAlignment="1">
      <alignment horizontal="center" vertical="center" shrinkToFit="1"/>
    </xf>
    <xf numFmtId="0" fontId="57" fillId="0" borderId="15" xfId="15" applyFont="1" applyBorder="1" applyAlignment="1">
      <alignment horizontal="center" vertical="center" shrinkToFit="1"/>
    </xf>
    <xf numFmtId="0" fontId="57" fillId="0" borderId="7" xfId="15" applyFont="1" applyBorder="1" applyAlignment="1">
      <alignment horizontal="center" vertical="center" shrinkToFit="1"/>
    </xf>
    <xf numFmtId="0" fontId="57" fillId="0" borderId="160" xfId="15" applyFont="1" applyBorder="1" applyAlignment="1">
      <alignment horizontal="center" vertical="center" shrinkToFit="1"/>
    </xf>
    <xf numFmtId="0" fontId="57" fillId="6" borderId="2" xfId="15" applyFont="1" applyFill="1" applyBorder="1" applyAlignment="1">
      <alignment horizontal="center" vertical="center"/>
    </xf>
    <xf numFmtId="0" fontId="57" fillId="6" borderId="1" xfId="15" applyFont="1" applyFill="1" applyBorder="1" applyAlignment="1">
      <alignment horizontal="center" vertical="center"/>
    </xf>
    <xf numFmtId="0" fontId="57" fillId="6" borderId="34" xfId="15" applyFont="1" applyFill="1" applyBorder="1" applyAlignment="1">
      <alignment horizontal="center" vertical="center"/>
    </xf>
    <xf numFmtId="0" fontId="57" fillId="6" borderId="43" xfId="15" applyFont="1" applyFill="1" applyBorder="1" applyAlignment="1">
      <alignment horizontal="center" vertical="center"/>
    </xf>
    <xf numFmtId="0" fontId="57" fillId="6" borderId="39" xfId="15" applyFont="1" applyFill="1" applyBorder="1" applyAlignment="1">
      <alignment horizontal="center" vertical="center"/>
    </xf>
    <xf numFmtId="0" fontId="57" fillId="6" borderId="44" xfId="15" applyFont="1" applyFill="1" applyBorder="1" applyAlignment="1">
      <alignment horizontal="center" vertical="center"/>
    </xf>
    <xf numFmtId="0" fontId="11" fillId="0" borderId="2" xfId="15" applyFont="1" applyBorder="1" applyAlignment="1">
      <alignment horizontal="center" vertical="center"/>
    </xf>
    <xf numFmtId="0" fontId="57" fillId="6" borderId="48" xfId="15" applyFont="1" applyFill="1" applyBorder="1" applyAlignment="1">
      <alignment horizontal="center" vertical="center" wrapText="1" shrinkToFit="1"/>
    </xf>
    <xf numFmtId="0" fontId="57" fillId="6" borderId="63" xfId="15" applyFont="1" applyFill="1" applyBorder="1" applyAlignment="1">
      <alignment horizontal="center" vertical="center" wrapText="1" shrinkToFit="1"/>
    </xf>
    <xf numFmtId="0" fontId="57" fillId="6" borderId="11" xfId="15" applyFont="1" applyFill="1" applyBorder="1" applyAlignment="1">
      <alignment horizontal="center" vertical="center" wrapText="1" shrinkToFit="1"/>
    </xf>
    <xf numFmtId="0" fontId="57" fillId="6" borderId="46" xfId="15" applyFont="1" applyFill="1" applyBorder="1" applyAlignment="1">
      <alignment horizontal="center" vertical="center" wrapText="1" shrinkToFit="1"/>
    </xf>
    <xf numFmtId="0" fontId="11" fillId="6" borderId="67" xfId="15" applyFont="1" applyFill="1" applyBorder="1" applyAlignment="1">
      <alignment horizontal="left" vertical="center" wrapText="1"/>
    </xf>
    <xf numFmtId="0" fontId="11" fillId="6" borderId="22" xfId="15" applyFont="1" applyFill="1" applyBorder="1" applyAlignment="1">
      <alignment horizontal="left" vertical="center" wrapText="1"/>
    </xf>
    <xf numFmtId="0" fontId="11" fillId="6" borderId="166" xfId="15" applyFont="1" applyFill="1" applyBorder="1" applyAlignment="1">
      <alignment horizontal="left" vertical="center" wrapText="1"/>
    </xf>
    <xf numFmtId="0" fontId="11" fillId="0" borderId="140" xfId="15" applyFont="1" applyBorder="1" applyAlignment="1">
      <alignment horizontal="center" vertical="center"/>
    </xf>
    <xf numFmtId="0" fontId="11" fillId="0" borderId="142" xfId="15" applyFont="1" applyBorder="1" applyAlignment="1">
      <alignment horizontal="center" vertical="center"/>
    </xf>
    <xf numFmtId="0" fontId="11" fillId="0" borderId="141" xfId="15" applyFont="1" applyBorder="1" applyAlignment="1">
      <alignment horizontal="center" vertical="center"/>
    </xf>
    <xf numFmtId="0" fontId="57" fillId="6" borderId="223" xfId="15" applyFont="1" applyFill="1" applyBorder="1" applyAlignment="1">
      <alignment horizontal="left" vertical="center" wrapText="1"/>
    </xf>
    <xf numFmtId="0" fontId="11" fillId="0" borderId="148" xfId="15" applyFont="1" applyBorder="1" applyAlignment="1">
      <alignment horizontal="right" vertical="center"/>
    </xf>
    <xf numFmtId="0" fontId="11" fillId="0" borderId="149" xfId="15" applyFont="1" applyBorder="1" applyAlignment="1">
      <alignment horizontal="right" vertical="center"/>
    </xf>
    <xf numFmtId="0" fontId="11" fillId="0" borderId="224" xfId="15" applyFont="1" applyBorder="1" applyAlignment="1">
      <alignment horizontal="right" vertical="center"/>
    </xf>
    <xf numFmtId="0" fontId="11" fillId="0" borderId="1" xfId="15" applyFont="1" applyBorder="1" applyAlignment="1">
      <alignment horizontal="right" vertical="center"/>
    </xf>
    <xf numFmtId="0" fontId="11" fillId="0" borderId="33" xfId="15" applyFont="1" applyBorder="1" applyAlignment="1">
      <alignment horizontal="right" vertical="center"/>
    </xf>
    <xf numFmtId="0" fontId="11" fillId="0" borderId="28" xfId="15" applyFont="1" applyBorder="1" applyAlignment="1">
      <alignment horizontal="right" vertical="center"/>
    </xf>
    <xf numFmtId="0" fontId="11" fillId="0" borderId="148" xfId="15" applyFont="1" applyBorder="1" applyAlignment="1">
      <alignment horizontal="center" vertical="center"/>
    </xf>
    <xf numFmtId="0" fontId="11" fillId="0" borderId="149" xfId="15" applyFont="1" applyBorder="1" applyAlignment="1">
      <alignment horizontal="center" vertical="center"/>
    </xf>
    <xf numFmtId="0" fontId="11" fillId="0" borderId="150" xfId="15" applyFont="1" applyBorder="1" applyAlignment="1">
      <alignment horizontal="center" vertical="center"/>
    </xf>
    <xf numFmtId="0" fontId="11" fillId="0" borderId="143" xfId="15" applyFont="1" applyBorder="1" applyAlignment="1">
      <alignment horizontal="center" vertical="center"/>
    </xf>
    <xf numFmtId="0" fontId="6" fillId="0" borderId="7" xfId="15" applyFont="1" applyBorder="1" applyAlignment="1">
      <alignment horizontal="left" vertical="top" wrapText="1"/>
    </xf>
    <xf numFmtId="0" fontId="57" fillId="6" borderId="52" xfId="15" applyFont="1" applyFill="1" applyBorder="1" applyAlignment="1">
      <alignment horizontal="center" vertical="center"/>
    </xf>
    <xf numFmtId="0" fontId="57" fillId="6" borderId="42" xfId="15" applyFont="1" applyFill="1" applyBorder="1" applyAlignment="1">
      <alignment horizontal="center" vertical="center"/>
    </xf>
    <xf numFmtId="0" fontId="57" fillId="6" borderId="47" xfId="15" applyFont="1" applyFill="1" applyBorder="1" applyAlignment="1">
      <alignment horizontal="center" vertical="center"/>
    </xf>
    <xf numFmtId="0" fontId="11" fillId="0" borderId="25" xfId="15" applyFont="1" applyBorder="1" applyAlignment="1">
      <alignment horizontal="center" vertical="center"/>
    </xf>
    <xf numFmtId="0" fontId="11" fillId="6" borderId="5" xfId="15" applyFont="1" applyFill="1" applyBorder="1" applyAlignment="1">
      <alignment horizontal="center" vertical="center"/>
    </xf>
    <xf numFmtId="0" fontId="11" fillId="0" borderId="34" xfId="15" applyFont="1" applyBorder="1" applyAlignment="1">
      <alignment horizontal="right" vertical="center"/>
    </xf>
    <xf numFmtId="0" fontId="57" fillId="6" borderId="33" xfId="15" applyFont="1" applyFill="1" applyBorder="1" applyAlignment="1">
      <alignment horizontal="center" vertical="center"/>
    </xf>
    <xf numFmtId="0" fontId="57" fillId="6" borderId="158" xfId="15" applyFont="1" applyFill="1" applyBorder="1" applyAlignment="1">
      <alignment horizontal="center" vertical="center" shrinkToFit="1"/>
    </xf>
    <xf numFmtId="0" fontId="57" fillId="6" borderId="158" xfId="15" applyFont="1" applyFill="1" applyBorder="1" applyAlignment="1">
      <alignment horizontal="center" vertical="center"/>
    </xf>
    <xf numFmtId="0" fontId="9" fillId="0" borderId="48"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10" xfId="15" applyFont="1" applyBorder="1" applyAlignment="1">
      <alignment horizontal="center" vertical="center"/>
    </xf>
    <xf numFmtId="0" fontId="9" fillId="0" borderId="0" xfId="15" applyFont="1" applyAlignment="1">
      <alignment horizontal="center" vertical="center"/>
    </xf>
    <xf numFmtId="0" fontId="9" fillId="0" borderId="6" xfId="15" applyFont="1" applyBorder="1" applyAlignment="1">
      <alignment horizontal="center" vertical="center"/>
    </xf>
    <xf numFmtId="0" fontId="9" fillId="0" borderId="11" xfId="15" applyFont="1" applyBorder="1" applyAlignment="1">
      <alignment horizontal="center" vertical="center"/>
    </xf>
    <xf numFmtId="0" fontId="9" fillId="0" borderId="38" xfId="15" applyFont="1" applyBorder="1" applyAlignment="1">
      <alignment horizontal="center" vertical="center"/>
    </xf>
    <xf numFmtId="0" fontId="9" fillId="0" borderId="30" xfId="15" applyFont="1" applyBorder="1" applyAlignment="1">
      <alignment horizontal="center" vertical="center"/>
    </xf>
    <xf numFmtId="0" fontId="11" fillId="6" borderId="35" xfId="15" applyFont="1" applyFill="1" applyBorder="1" applyAlignment="1">
      <alignment horizontal="center" vertical="center"/>
    </xf>
    <xf numFmtId="0" fontId="11" fillId="6" borderId="36" xfId="15" applyFont="1" applyFill="1" applyBorder="1" applyAlignment="1">
      <alignment horizontal="center" vertical="center"/>
    </xf>
    <xf numFmtId="0" fontId="11" fillId="6" borderId="37" xfId="15" applyFont="1" applyFill="1" applyBorder="1" applyAlignment="1">
      <alignment horizontal="center" vertical="center"/>
    </xf>
    <xf numFmtId="0" fontId="11" fillId="0" borderId="47" xfId="15" applyFont="1" applyBorder="1" applyAlignment="1">
      <alignment horizontal="right" vertical="center"/>
    </xf>
    <xf numFmtId="0" fontId="11" fillId="0" borderId="67" xfId="15" applyFont="1" applyBorder="1" applyAlignment="1">
      <alignment horizontal="center" vertical="center"/>
    </xf>
    <xf numFmtId="0" fontId="57" fillId="0" borderId="48" xfId="15" applyFont="1" applyBorder="1" applyAlignment="1">
      <alignment horizontal="center" vertical="center"/>
    </xf>
    <xf numFmtId="0" fontId="57" fillId="0" borderId="4" xfId="15" applyFont="1" applyBorder="1" applyAlignment="1">
      <alignment horizontal="center" vertical="center"/>
    </xf>
    <xf numFmtId="0" fontId="57" fillId="0" borderId="5" xfId="15" applyFont="1" applyBorder="1" applyAlignment="1">
      <alignment horizontal="center" vertical="center"/>
    </xf>
    <xf numFmtId="0" fontId="57" fillId="0" borderId="10" xfId="15" applyFont="1" applyBorder="1" applyAlignment="1">
      <alignment horizontal="center" vertical="center"/>
    </xf>
    <xf numFmtId="0" fontId="57" fillId="0" borderId="0" xfId="15" applyFont="1" applyAlignment="1">
      <alignment horizontal="center" vertical="center"/>
    </xf>
    <xf numFmtId="0" fontId="57" fillId="0" borderId="6" xfId="15" applyFont="1" applyBorder="1" applyAlignment="1">
      <alignment horizontal="center" vertical="center"/>
    </xf>
    <xf numFmtId="0" fontId="57" fillId="0" borderId="11" xfId="15" applyFont="1" applyBorder="1" applyAlignment="1">
      <alignment horizontal="center" vertical="center"/>
    </xf>
    <xf numFmtId="0" fontId="57" fillId="0" borderId="38" xfId="15" applyFont="1" applyBorder="1" applyAlignment="1">
      <alignment horizontal="center" vertical="center"/>
    </xf>
    <xf numFmtId="0" fontId="57" fillId="0" borderId="30" xfId="15" applyFont="1" applyBorder="1" applyAlignment="1">
      <alignment horizontal="center" vertical="center"/>
    </xf>
    <xf numFmtId="0" fontId="11" fillId="6" borderId="32" xfId="15" applyFont="1" applyFill="1" applyBorder="1" applyAlignment="1">
      <alignment horizontal="center" vertical="center"/>
    </xf>
    <xf numFmtId="0" fontId="57" fillId="0" borderId="48" xfId="15" applyFont="1" applyBorder="1" applyAlignment="1">
      <alignment horizontal="center" vertical="center" shrinkToFit="1"/>
    </xf>
    <xf numFmtId="0" fontId="57" fillId="0" borderId="4" xfId="15" applyFont="1" applyBorder="1" applyAlignment="1">
      <alignment horizontal="center" vertical="center" shrinkToFit="1"/>
    </xf>
    <xf numFmtId="0" fontId="57" fillId="0" borderId="5" xfId="15" applyFont="1" applyBorder="1" applyAlignment="1">
      <alignment horizontal="center" vertical="center" shrinkToFit="1"/>
    </xf>
    <xf numFmtId="0" fontId="57" fillId="0" borderId="11" xfId="15" applyFont="1" applyBorder="1" applyAlignment="1">
      <alignment horizontal="center" vertical="center" shrinkToFit="1"/>
    </xf>
    <xf numFmtId="0" fontId="57" fillId="0" borderId="38" xfId="15" applyFont="1" applyBorder="1" applyAlignment="1">
      <alignment horizontal="center" vertical="center" shrinkToFit="1"/>
    </xf>
    <xf numFmtId="0" fontId="57" fillId="0" borderId="30" xfId="15" applyFont="1" applyBorder="1" applyAlignment="1">
      <alignment horizontal="center" vertical="center" shrinkToFit="1"/>
    </xf>
    <xf numFmtId="0" fontId="86" fillId="6" borderId="1" xfId="15" applyFont="1" applyFill="1" applyBorder="1" applyAlignment="1">
      <alignment horizontal="center" vertical="center"/>
    </xf>
    <xf numFmtId="0" fontId="86" fillId="6" borderId="34" xfId="15" applyFont="1" applyFill="1" applyBorder="1" applyAlignment="1">
      <alignment horizontal="center" vertical="center"/>
    </xf>
    <xf numFmtId="0" fontId="86" fillId="6" borderId="43" xfId="15" applyFont="1" applyFill="1" applyBorder="1" applyAlignment="1">
      <alignment horizontal="center" vertical="center"/>
    </xf>
    <xf numFmtId="0" fontId="86" fillId="6" borderId="39" xfId="15" applyFont="1" applyFill="1" applyBorder="1" applyAlignment="1">
      <alignment horizontal="center" vertical="center"/>
    </xf>
    <xf numFmtId="0" fontId="86" fillId="6" borderId="44" xfId="15" applyFont="1" applyFill="1" applyBorder="1" applyAlignment="1">
      <alignment horizontal="center" vertical="center"/>
    </xf>
    <xf numFmtId="0" fontId="66" fillId="0" borderId="2" xfId="15" applyFont="1" applyBorder="1" applyAlignment="1">
      <alignment horizontal="center" vertical="center"/>
    </xf>
    <xf numFmtId="0" fontId="86" fillId="6" borderId="52" xfId="15" applyFont="1" applyFill="1" applyBorder="1" applyAlignment="1">
      <alignment horizontal="center" vertical="center"/>
    </xf>
    <xf numFmtId="0" fontId="86" fillId="6" borderId="42" xfId="15" applyFont="1" applyFill="1" applyBorder="1" applyAlignment="1">
      <alignment horizontal="center" vertical="center"/>
    </xf>
    <xf numFmtId="0" fontId="86" fillId="6" borderId="47" xfId="15" applyFont="1" applyFill="1" applyBorder="1" applyAlignment="1">
      <alignment horizontal="center" vertical="center"/>
    </xf>
    <xf numFmtId="0" fontId="66" fillId="0" borderId="25" xfId="15" applyFont="1" applyBorder="1" applyAlignment="1">
      <alignment horizontal="center" vertical="center"/>
    </xf>
    <xf numFmtId="0" fontId="10" fillId="0" borderId="0" xfId="15" applyFont="1" applyAlignment="1">
      <alignment horizontal="left" vertical="center"/>
    </xf>
    <xf numFmtId="0" fontId="66" fillId="0" borderId="52" xfId="15" applyFont="1" applyBorder="1" applyAlignment="1">
      <alignment horizontal="right" vertical="center"/>
    </xf>
    <xf numFmtId="0" fontId="66" fillId="0" borderId="42" xfId="15" applyFont="1" applyBorder="1" applyAlignment="1">
      <alignment horizontal="right" vertical="center"/>
    </xf>
    <xf numFmtId="0" fontId="66" fillId="0" borderId="47" xfId="15" applyFont="1" applyBorder="1" applyAlignment="1">
      <alignment horizontal="right" vertical="center"/>
    </xf>
    <xf numFmtId="0" fontId="66" fillId="0" borderId="29" xfId="15" applyFont="1" applyBorder="1" applyAlignment="1">
      <alignment horizontal="right" vertical="center"/>
    </xf>
    <xf numFmtId="0" fontId="68" fillId="0" borderId="7" xfId="15" applyFont="1" applyBorder="1" applyAlignment="1">
      <alignment horizontal="left" vertical="top" wrapText="1"/>
    </xf>
    <xf numFmtId="0" fontId="66" fillId="6" borderId="124" xfId="15" applyFont="1" applyFill="1" applyBorder="1" applyAlignment="1">
      <alignment horizontal="left" vertical="center" textRotation="255"/>
    </xf>
    <xf numFmtId="0" fontId="66" fillId="6" borderId="51" xfId="15" applyFont="1" applyFill="1" applyBorder="1" applyAlignment="1">
      <alignment horizontal="left" vertical="center" textRotation="255"/>
    </xf>
    <xf numFmtId="0" fontId="66" fillId="6" borderId="24" xfId="15" applyFont="1" applyFill="1" applyBorder="1" applyAlignment="1">
      <alignment horizontal="left" vertical="center" textRotation="255"/>
    </xf>
    <xf numFmtId="0" fontId="66" fillId="6" borderId="0" xfId="15" applyFont="1" applyFill="1" applyAlignment="1">
      <alignment horizontal="center" vertical="center" textRotation="255" wrapText="1"/>
    </xf>
    <xf numFmtId="0" fontId="66" fillId="6" borderId="45" xfId="15" applyFont="1" applyFill="1" applyBorder="1" applyAlignment="1">
      <alignment horizontal="center" vertical="center" textRotation="255" wrapText="1"/>
    </xf>
    <xf numFmtId="0" fontId="66" fillId="6" borderId="60" xfId="15" applyFont="1" applyFill="1" applyBorder="1" applyAlignment="1">
      <alignment horizontal="center" vertical="center" textRotation="255" wrapText="1"/>
    </xf>
    <xf numFmtId="0" fontId="66" fillId="6" borderId="4" xfId="15" applyFont="1" applyFill="1" applyBorder="1" applyAlignment="1">
      <alignment horizontal="left" vertical="center" wrapText="1"/>
    </xf>
    <xf numFmtId="0" fontId="66" fillId="6" borderId="63" xfId="15" applyFont="1" applyFill="1" applyBorder="1" applyAlignment="1">
      <alignment horizontal="left" vertical="center" wrapText="1"/>
    </xf>
    <xf numFmtId="0" fontId="66" fillId="6" borderId="0" xfId="15" applyFont="1" applyFill="1" applyAlignment="1">
      <alignment horizontal="left" vertical="center" wrapText="1"/>
    </xf>
    <xf numFmtId="0" fontId="66" fillId="6" borderId="45" xfId="15" applyFont="1" applyFill="1" applyBorder="1" applyAlignment="1">
      <alignment horizontal="left" vertical="center" wrapText="1"/>
    </xf>
    <xf numFmtId="0" fontId="66" fillId="6" borderId="38" xfId="15" applyFont="1" applyFill="1" applyBorder="1" applyAlignment="1">
      <alignment horizontal="left" vertical="center" wrapText="1"/>
    </xf>
    <xf numFmtId="0" fontId="66" fillId="6" borderId="46" xfId="15" applyFont="1" applyFill="1" applyBorder="1" applyAlignment="1">
      <alignment horizontal="left" vertical="center" wrapText="1"/>
    </xf>
    <xf numFmtId="0" fontId="86" fillId="6" borderId="48" xfId="15" applyFont="1" applyFill="1" applyBorder="1" applyAlignment="1">
      <alignment horizontal="center" vertical="center" wrapText="1" shrinkToFit="1"/>
    </xf>
    <xf numFmtId="0" fontId="86" fillId="6" borderId="63" xfId="15" applyFont="1" applyFill="1" applyBorder="1" applyAlignment="1">
      <alignment horizontal="center" vertical="center" wrapText="1" shrinkToFit="1"/>
    </xf>
    <xf numFmtId="0" fontId="86" fillId="6" borderId="11" xfId="15" applyFont="1" applyFill="1" applyBorder="1" applyAlignment="1">
      <alignment horizontal="center" vertical="center" wrapText="1" shrinkToFit="1"/>
    </xf>
    <xf numFmtId="0" fontId="86" fillId="6" borderId="46" xfId="15" applyFont="1" applyFill="1" applyBorder="1" applyAlignment="1">
      <alignment horizontal="center" vertical="center" wrapText="1" shrinkToFit="1"/>
    </xf>
    <xf numFmtId="0" fontId="86" fillId="0" borderId="48" xfId="15" applyFont="1" applyBorder="1" applyAlignment="1">
      <alignment horizontal="center" vertical="center"/>
    </xf>
    <xf numFmtId="0" fontId="86" fillId="0" borderId="4" xfId="15" applyFont="1" applyBorder="1" applyAlignment="1">
      <alignment horizontal="center" vertical="center"/>
    </xf>
    <xf numFmtId="0" fontId="86" fillId="0" borderId="5" xfId="15" applyFont="1" applyBorder="1" applyAlignment="1">
      <alignment horizontal="center" vertical="center"/>
    </xf>
    <xf numFmtId="0" fontId="86" fillId="0" borderId="10" xfId="15" applyFont="1" applyBorder="1" applyAlignment="1">
      <alignment horizontal="center" vertical="center"/>
    </xf>
    <xf numFmtId="0" fontId="86" fillId="0" borderId="0" xfId="15" applyFont="1" applyAlignment="1">
      <alignment horizontal="center" vertical="center"/>
    </xf>
    <xf numFmtId="0" fontId="86" fillId="0" borderId="6" xfId="15" applyFont="1" applyBorder="1" applyAlignment="1">
      <alignment horizontal="center" vertical="center"/>
    </xf>
    <xf numFmtId="0" fontId="86" fillId="0" borderId="11" xfId="15" applyFont="1" applyBorder="1" applyAlignment="1">
      <alignment horizontal="center" vertical="center"/>
    </xf>
    <xf numFmtId="0" fontId="86" fillId="0" borderId="38" xfId="15" applyFont="1" applyBorder="1" applyAlignment="1">
      <alignment horizontal="center" vertical="center"/>
    </xf>
    <xf numFmtId="0" fontId="86" fillId="0" borderId="30" xfId="15" applyFont="1" applyBorder="1" applyAlignment="1">
      <alignment horizontal="center" vertical="center"/>
    </xf>
    <xf numFmtId="0" fontId="86" fillId="6" borderId="2" xfId="15" applyFont="1" applyFill="1" applyBorder="1" applyAlignment="1">
      <alignment horizontal="center" vertical="center"/>
    </xf>
    <xf numFmtId="0" fontId="86" fillId="6" borderId="33" xfId="15" applyFont="1" applyFill="1" applyBorder="1" applyAlignment="1">
      <alignment horizontal="center" vertical="center"/>
    </xf>
    <xf numFmtId="0" fontId="66" fillId="6" borderId="39" xfId="15" applyFont="1" applyFill="1" applyBorder="1" applyAlignment="1">
      <alignment horizontal="left" vertical="center" wrapText="1"/>
    </xf>
    <xf numFmtId="0" fontId="66" fillId="6" borderId="44" xfId="15" applyFont="1" applyFill="1" applyBorder="1" applyAlignment="1">
      <alignment horizontal="left" vertical="center" wrapText="1"/>
    </xf>
    <xf numFmtId="0" fontId="86" fillId="6" borderId="2" xfId="15" applyFont="1" applyFill="1" applyBorder="1" applyAlignment="1">
      <alignment horizontal="center" vertical="center" wrapText="1" shrinkToFit="1"/>
    </xf>
    <xf numFmtId="0" fontId="86" fillId="6" borderId="2" xfId="15" applyFont="1" applyFill="1" applyBorder="1" applyAlignment="1">
      <alignment horizontal="center" vertical="center" shrinkToFit="1"/>
    </xf>
    <xf numFmtId="0" fontId="86" fillId="0" borderId="43" xfId="15" applyFont="1" applyBorder="1" applyAlignment="1">
      <alignment horizontal="center" vertical="center" shrinkToFit="1"/>
    </xf>
    <xf numFmtId="0" fontId="86" fillId="0" borderId="39" xfId="15" applyFont="1" applyBorder="1" applyAlignment="1">
      <alignment horizontal="center" vertical="center" shrinkToFit="1"/>
    </xf>
    <xf numFmtId="0" fontId="86" fillId="0" borderId="40" xfId="15" applyFont="1" applyBorder="1" applyAlignment="1">
      <alignment horizontal="center" vertical="center" shrinkToFit="1"/>
    </xf>
    <xf numFmtId="0" fontId="86" fillId="0" borderId="10" xfId="15" applyFont="1" applyBorder="1" applyAlignment="1">
      <alignment horizontal="center" vertical="center" shrinkToFit="1"/>
    </xf>
    <xf numFmtId="0" fontId="86" fillId="0" borderId="0" xfId="15" applyFont="1" applyAlignment="1">
      <alignment horizontal="center" vertical="center" shrinkToFit="1"/>
    </xf>
    <xf numFmtId="0" fontId="86" fillId="0" borderId="6" xfId="15" applyFont="1" applyBorder="1" applyAlignment="1">
      <alignment horizontal="center" vertical="center" shrinkToFit="1"/>
    </xf>
    <xf numFmtId="0" fontId="86" fillId="0" borderId="15" xfId="15" applyFont="1" applyBorder="1" applyAlignment="1">
      <alignment horizontal="center" vertical="center" shrinkToFit="1"/>
    </xf>
    <xf numFmtId="0" fontId="86" fillId="0" borderId="7" xfId="15" applyFont="1" applyBorder="1" applyAlignment="1">
      <alignment horizontal="center" vertical="center" shrinkToFit="1"/>
    </xf>
    <xf numFmtId="0" fontId="86" fillId="0" borderId="160" xfId="15" applyFont="1" applyBorder="1" applyAlignment="1">
      <alignment horizontal="center" vertical="center" shrinkToFit="1"/>
    </xf>
    <xf numFmtId="0" fontId="66" fillId="6" borderId="68" xfId="15" applyFont="1" applyFill="1" applyBorder="1" applyAlignment="1">
      <alignment horizontal="left" vertical="center"/>
    </xf>
    <xf numFmtId="0" fontId="66" fillId="6" borderId="4" xfId="15" applyFont="1" applyFill="1" applyBorder="1" applyAlignment="1">
      <alignment horizontal="left" vertical="center"/>
    </xf>
    <xf numFmtId="0" fontId="66" fillId="6" borderId="63" xfId="15" applyFont="1" applyFill="1" applyBorder="1" applyAlignment="1">
      <alignment horizontal="left" vertical="center"/>
    </xf>
    <xf numFmtId="0" fontId="66" fillId="6" borderId="8" xfId="15" applyFont="1" applyFill="1" applyBorder="1" applyAlignment="1">
      <alignment horizontal="left" vertical="center"/>
    </xf>
    <xf numFmtId="0" fontId="66" fillId="6" borderId="7" xfId="15" applyFont="1" applyFill="1" applyBorder="1" applyAlignment="1">
      <alignment horizontal="left" vertical="center"/>
    </xf>
    <xf numFmtId="0" fontId="66" fillId="6" borderId="60" xfId="15" applyFont="1" applyFill="1" applyBorder="1" applyAlignment="1">
      <alignment horizontal="left" vertical="center"/>
    </xf>
    <xf numFmtId="0" fontId="66" fillId="6" borderId="35" xfId="15" applyFont="1" applyFill="1" applyBorder="1" applyAlignment="1">
      <alignment horizontal="center" vertical="center"/>
    </xf>
    <xf numFmtId="0" fontId="66" fillId="6" borderId="36" xfId="15" applyFont="1" applyFill="1" applyBorder="1" applyAlignment="1">
      <alignment horizontal="center" vertical="center"/>
    </xf>
    <xf numFmtId="0" fontId="66" fillId="6" borderId="37" xfId="15" applyFont="1" applyFill="1" applyBorder="1" applyAlignment="1">
      <alignment horizontal="center" vertical="center"/>
    </xf>
    <xf numFmtId="0" fontId="66" fillId="6" borderId="32" xfId="15" applyFont="1" applyFill="1" applyBorder="1" applyAlignment="1">
      <alignment horizontal="center" vertical="center"/>
    </xf>
    <xf numFmtId="0" fontId="53" fillId="12" borderId="2" xfId="8" applyFont="1" applyFill="1" applyBorder="1" applyAlignment="1">
      <alignment horizontal="center" vertical="center" wrapText="1"/>
    </xf>
    <xf numFmtId="0" fontId="53" fillId="13" borderId="38" xfId="8" applyFont="1" applyFill="1" applyBorder="1" applyAlignment="1">
      <alignment horizontal="center" vertical="center"/>
    </xf>
    <xf numFmtId="0" fontId="53" fillId="0" borderId="38" xfId="8" applyFont="1" applyBorder="1" applyAlignment="1">
      <alignment horizontal="center" vertical="center"/>
    </xf>
    <xf numFmtId="0" fontId="53" fillId="14" borderId="2" xfId="8" applyFont="1" applyFill="1" applyBorder="1" applyAlignment="1">
      <alignment horizontal="center" vertical="center"/>
    </xf>
    <xf numFmtId="0" fontId="53" fillId="12" borderId="2" xfId="8" applyFont="1" applyFill="1" applyBorder="1" applyAlignment="1">
      <alignment horizontal="center" vertical="center"/>
    </xf>
    <xf numFmtId="0" fontId="53" fillId="15" borderId="2" xfId="23" applyFont="1" applyFill="1" applyBorder="1">
      <alignment vertical="center"/>
    </xf>
    <xf numFmtId="0" fontId="53" fillId="0" borderId="2" xfId="8" applyFont="1" applyBorder="1">
      <alignment vertical="center"/>
    </xf>
    <xf numFmtId="0" fontId="66" fillId="0" borderId="43" xfId="8" applyFont="1" applyBorder="1" applyAlignment="1">
      <alignment horizontal="center" vertical="center"/>
    </xf>
    <xf numFmtId="0" fontId="66" fillId="0" borderId="10" xfId="8" applyFont="1" applyBorder="1" applyAlignment="1">
      <alignment horizontal="center" vertical="center"/>
    </xf>
    <xf numFmtId="0" fontId="66" fillId="0" borderId="43" xfId="8" applyFont="1" applyBorder="1" applyAlignment="1">
      <alignment horizontal="center" vertical="center" wrapText="1"/>
    </xf>
    <xf numFmtId="0" fontId="66" fillId="0" borderId="10" xfId="8" applyFont="1" applyBorder="1" applyAlignment="1">
      <alignment horizontal="center" vertical="center" wrapText="1"/>
    </xf>
    <xf numFmtId="0" fontId="66" fillId="0" borderId="11" xfId="8" applyFont="1" applyBorder="1" applyAlignment="1">
      <alignment horizontal="center" vertical="center" wrapText="1"/>
    </xf>
    <xf numFmtId="0" fontId="66" fillId="0" borderId="2" xfId="8" applyFont="1" applyBorder="1" applyAlignment="1">
      <alignment horizontal="center" vertical="center"/>
    </xf>
    <xf numFmtId="0" fontId="66" fillId="0" borderId="1" xfId="8" applyFont="1" applyBorder="1" applyAlignment="1">
      <alignment horizontal="center" vertical="center"/>
    </xf>
    <xf numFmtId="49" fontId="66" fillId="0" borderId="2" xfId="8" applyNumberFormat="1" applyFont="1" applyBorder="1" applyAlignment="1">
      <alignment horizontal="center" vertical="center"/>
    </xf>
    <xf numFmtId="0" fontId="66" fillId="0" borderId="34" xfId="8" applyFont="1" applyBorder="1" applyAlignment="1">
      <alignment horizontal="center" vertical="center" wrapText="1"/>
    </xf>
    <xf numFmtId="0" fontId="86" fillId="0" borderId="10" xfId="8" applyFont="1" applyBorder="1" applyAlignment="1">
      <alignment horizontal="center" vertical="center" wrapText="1"/>
    </xf>
    <xf numFmtId="0" fontId="86" fillId="0" borderId="11" xfId="8" applyFont="1" applyBorder="1" applyAlignment="1">
      <alignment horizontal="center" vertical="center" wrapText="1"/>
    </xf>
    <xf numFmtId="0" fontId="53" fillId="14" borderId="2" xfId="8" applyFont="1" applyFill="1" applyBorder="1">
      <alignment vertical="center"/>
    </xf>
    <xf numFmtId="0" fontId="66" fillId="0" borderId="2" xfId="8" applyFont="1" applyBorder="1" applyAlignment="1">
      <alignment horizontal="center" vertical="center" wrapText="1"/>
    </xf>
    <xf numFmtId="0" fontId="53" fillId="0" borderId="2" xfId="8" applyFont="1" applyBorder="1" applyAlignment="1">
      <alignment horizontal="center" vertical="center" wrapText="1"/>
    </xf>
    <xf numFmtId="182" fontId="66" fillId="0" borderId="2" xfId="8" applyNumberFormat="1" applyFont="1" applyBorder="1" applyAlignment="1">
      <alignment horizontal="center" vertical="center"/>
    </xf>
    <xf numFmtId="0" fontId="66" fillId="0" borderId="33" xfId="8" applyFont="1" applyBorder="1" applyAlignment="1">
      <alignment horizontal="center" vertical="center"/>
    </xf>
    <xf numFmtId="0" fontId="66" fillId="0" borderId="34" xfId="8" applyFont="1" applyBorder="1" applyAlignment="1">
      <alignment horizontal="center" vertical="center"/>
    </xf>
    <xf numFmtId="0" fontId="66" fillId="13" borderId="2" xfId="8" applyFont="1" applyFill="1" applyBorder="1" applyAlignment="1">
      <alignment horizontal="right" vertical="center"/>
    </xf>
    <xf numFmtId="0" fontId="66" fillId="0" borderId="2" xfId="8" applyFont="1" applyBorder="1">
      <alignment vertical="center"/>
    </xf>
    <xf numFmtId="0" fontId="66" fillId="0" borderId="70" xfId="8" applyFont="1" applyBorder="1" applyAlignment="1">
      <alignment horizontal="center" vertical="center" wrapText="1"/>
    </xf>
    <xf numFmtId="0" fontId="66" fillId="0" borderId="0" xfId="24" applyFont="1" applyAlignment="1">
      <alignment horizontal="center" vertical="center" wrapText="1"/>
    </xf>
    <xf numFmtId="177" fontId="66" fillId="0" borderId="67" xfId="8" applyNumberFormat="1" applyFont="1" applyBorder="1">
      <alignment vertical="center"/>
    </xf>
    <xf numFmtId="177" fontId="66" fillId="0" borderId="19" xfId="8" applyNumberFormat="1" applyFont="1" applyBorder="1">
      <alignment vertical="center"/>
    </xf>
    <xf numFmtId="0" fontId="66" fillId="0" borderId="2" xfId="8" applyFont="1" applyBorder="1" applyAlignment="1">
      <alignment horizontal="left" vertical="center"/>
    </xf>
    <xf numFmtId="0" fontId="66" fillId="0" borderId="2" xfId="24" applyFont="1" applyBorder="1" applyAlignment="1">
      <alignment horizontal="center" vertical="center" wrapText="1"/>
    </xf>
    <xf numFmtId="0" fontId="66" fillId="0" borderId="2" xfId="24" applyFont="1" applyBorder="1" applyAlignment="1">
      <alignment horizontal="center" vertical="center"/>
    </xf>
    <xf numFmtId="0" fontId="66" fillId="0" borderId="1" xfId="24" applyFont="1" applyBorder="1" applyAlignment="1">
      <alignment horizontal="center" vertical="center"/>
    </xf>
    <xf numFmtId="0" fontId="66" fillId="0" borderId="33" xfId="24" applyFont="1" applyBorder="1" applyAlignment="1">
      <alignment horizontal="center" vertical="center"/>
    </xf>
    <xf numFmtId="0" fontId="66" fillId="0" borderId="34" xfId="24" applyFont="1" applyBorder="1" applyAlignment="1">
      <alignment horizontal="center" vertical="center"/>
    </xf>
    <xf numFmtId="0" fontId="66" fillId="0" borderId="1" xfId="8" applyFont="1" applyBorder="1" applyAlignment="1">
      <alignment horizontal="right" vertical="center"/>
    </xf>
    <xf numFmtId="0" fontId="66" fillId="0" borderId="34" xfId="8" applyFont="1" applyBorder="1" applyAlignment="1">
      <alignment horizontal="right" vertical="center"/>
    </xf>
    <xf numFmtId="0" fontId="66" fillId="0" borderId="70" xfId="8" applyFont="1" applyBorder="1" applyAlignment="1">
      <alignment horizontal="right" vertical="center"/>
    </xf>
    <xf numFmtId="0" fontId="66" fillId="0" borderId="10" xfId="8" applyFont="1" applyBorder="1" applyAlignment="1">
      <alignment horizontal="right" vertical="center"/>
    </xf>
    <xf numFmtId="0" fontId="66" fillId="0" borderId="45" xfId="8" applyFont="1" applyBorder="1" applyAlignment="1">
      <alignment horizontal="right" vertical="center"/>
    </xf>
    <xf numFmtId="0" fontId="66" fillId="0" borderId="1" xfId="24" applyFont="1" applyBorder="1" applyAlignment="1">
      <alignment horizontal="center" vertical="center" wrapText="1"/>
    </xf>
    <xf numFmtId="0" fontId="66" fillId="0" borderId="33" xfId="24" applyFont="1" applyBorder="1" applyAlignment="1">
      <alignment horizontal="center" vertical="center" wrapText="1"/>
    </xf>
    <xf numFmtId="0" fontId="66" fillId="0" borderId="34" xfId="24" applyFont="1" applyBorder="1" applyAlignment="1">
      <alignment horizontal="center" vertical="center" wrapText="1"/>
    </xf>
    <xf numFmtId="0" fontId="53" fillId="12" borderId="1" xfId="8" applyFont="1" applyFill="1" applyBorder="1" applyAlignment="1">
      <alignment horizontal="center" vertical="center" wrapText="1"/>
    </xf>
    <xf numFmtId="0" fontId="53" fillId="12" borderId="33" xfId="8" applyFont="1" applyFill="1" applyBorder="1" applyAlignment="1">
      <alignment horizontal="center" vertical="center" wrapText="1"/>
    </xf>
    <xf numFmtId="0" fontId="53" fillId="12" borderId="34" xfId="8" applyFont="1" applyFill="1" applyBorder="1" applyAlignment="1">
      <alignment horizontal="center" vertical="center" wrapText="1"/>
    </xf>
    <xf numFmtId="0" fontId="66" fillId="0" borderId="2" xfId="8" applyFont="1" applyBorder="1" applyAlignment="1">
      <alignment horizontal="right" vertical="center"/>
    </xf>
    <xf numFmtId="0" fontId="9" fillId="12" borderId="2" xfId="8" applyFont="1" applyFill="1" applyBorder="1" applyAlignment="1">
      <alignment horizontal="center" vertical="center" wrapText="1"/>
    </xf>
    <xf numFmtId="0" fontId="9" fillId="13" borderId="38" xfId="8" applyFont="1" applyFill="1" applyBorder="1" applyAlignment="1">
      <alignment horizontal="center" vertical="center"/>
    </xf>
    <xf numFmtId="0" fontId="9" fillId="0" borderId="38" xfId="8" applyFont="1" applyBorder="1" applyAlignment="1">
      <alignment horizontal="center" vertical="center"/>
    </xf>
    <xf numFmtId="0" fontId="9" fillId="14" borderId="2" xfId="8" applyFont="1" applyFill="1" applyBorder="1" applyAlignment="1">
      <alignment horizontal="center" vertical="center"/>
    </xf>
    <xf numFmtId="0" fontId="9" fillId="12" borderId="2" xfId="8" applyFont="1" applyFill="1" applyBorder="1" applyAlignment="1">
      <alignment horizontal="center" vertical="center"/>
    </xf>
    <xf numFmtId="0" fontId="9" fillId="12" borderId="1" xfId="8" applyFont="1" applyFill="1" applyBorder="1" applyAlignment="1">
      <alignment horizontal="center" vertical="center" wrapText="1"/>
    </xf>
    <xf numFmtId="0" fontId="9" fillId="12" borderId="33" xfId="8" applyFont="1" applyFill="1" applyBorder="1" applyAlignment="1">
      <alignment horizontal="center" vertical="center" wrapText="1"/>
    </xf>
    <xf numFmtId="0" fontId="9" fillId="12" borderId="34" xfId="8" applyFont="1" applyFill="1" applyBorder="1" applyAlignment="1">
      <alignment horizontal="center" vertical="center" wrapText="1"/>
    </xf>
    <xf numFmtId="0" fontId="72" fillId="15" borderId="1" xfId="23" applyFont="1" applyFill="1" applyBorder="1">
      <alignment vertical="center"/>
    </xf>
    <xf numFmtId="0" fontId="72" fillId="15" borderId="33" xfId="23" applyFont="1" applyFill="1" applyBorder="1">
      <alignment vertical="center"/>
    </xf>
    <xf numFmtId="0" fontId="72" fillId="15" borderId="34" xfId="23" applyFont="1" applyFill="1" applyBorder="1">
      <alignment vertical="center"/>
    </xf>
    <xf numFmtId="0" fontId="9" fillId="0" borderId="2" xfId="8" applyFont="1" applyBorder="1">
      <alignment vertical="center"/>
    </xf>
    <xf numFmtId="0" fontId="11" fillId="0" borderId="43" xfId="8" applyFont="1" applyBorder="1" applyAlignment="1">
      <alignment horizontal="center" vertical="center"/>
    </xf>
    <xf numFmtId="0" fontId="11" fillId="0" borderId="10" xfId="8" applyFont="1" applyBorder="1" applyAlignment="1">
      <alignment horizontal="center" vertical="center"/>
    </xf>
    <xf numFmtId="0" fontId="11" fillId="0" borderId="43" xfId="8" applyFont="1" applyBorder="1" applyAlignment="1">
      <alignment horizontal="center" vertical="center" wrapText="1"/>
    </xf>
    <xf numFmtId="0" fontId="11" fillId="0" borderId="10" xfId="8" applyFont="1" applyBorder="1" applyAlignment="1">
      <alignment horizontal="center" vertical="center" wrapText="1"/>
    </xf>
    <xf numFmtId="0" fontId="11" fillId="0" borderId="11" xfId="8" applyFont="1" applyBorder="1" applyAlignment="1">
      <alignment horizontal="center" vertical="center" wrapText="1"/>
    </xf>
    <xf numFmtId="0" fontId="11" fillId="0" borderId="2" xfId="8" applyFont="1" applyBorder="1" applyAlignment="1">
      <alignment horizontal="center" vertical="center"/>
    </xf>
    <xf numFmtId="0" fontId="11" fillId="0" borderId="1" xfId="8" applyFont="1" applyBorder="1" applyAlignment="1">
      <alignment horizontal="center" vertical="center"/>
    </xf>
    <xf numFmtId="49" fontId="11" fillId="0" borderId="2" xfId="8" applyNumberFormat="1" applyFont="1" applyBorder="1" applyAlignment="1">
      <alignment horizontal="center" vertical="center"/>
    </xf>
    <xf numFmtId="0" fontId="89" fillId="0" borderId="10" xfId="8" applyFont="1" applyBorder="1" applyAlignment="1">
      <alignment horizontal="center" vertical="center" wrapText="1"/>
    </xf>
    <xf numFmtId="0" fontId="89" fillId="0" borderId="11" xfId="8" applyFont="1" applyBorder="1" applyAlignment="1">
      <alignment horizontal="center" vertical="center" wrapText="1"/>
    </xf>
    <xf numFmtId="0" fontId="9" fillId="14" borderId="2" xfId="8" applyFont="1" applyFill="1" applyBorder="1">
      <alignment vertical="center"/>
    </xf>
    <xf numFmtId="0" fontId="11" fillId="11" borderId="34" xfId="8" applyFont="1" applyFill="1" applyBorder="1" applyAlignment="1">
      <alignment horizontal="center" vertical="center" wrapText="1"/>
    </xf>
    <xf numFmtId="0" fontId="11" fillId="0" borderId="2" xfId="8" applyFont="1" applyBorder="1" applyAlignment="1">
      <alignment horizontal="center" vertical="center" wrapText="1"/>
    </xf>
    <xf numFmtId="0" fontId="9" fillId="0" borderId="2" xfId="8" applyFont="1" applyBorder="1" applyAlignment="1">
      <alignment horizontal="center" vertical="center" wrapText="1"/>
    </xf>
    <xf numFmtId="182" fontId="11" fillId="0" borderId="2" xfId="8" applyNumberFormat="1" applyFont="1" applyBorder="1" applyAlignment="1">
      <alignment horizontal="center" vertical="center"/>
    </xf>
    <xf numFmtId="0" fontId="11" fillId="0" borderId="33" xfId="8" applyFont="1" applyBorder="1" applyAlignment="1">
      <alignment horizontal="center" vertical="center"/>
    </xf>
    <xf numFmtId="0" fontId="11" fillId="0" borderId="34" xfId="8" applyFont="1" applyBorder="1" applyAlignment="1">
      <alignment horizontal="center" vertical="center"/>
    </xf>
    <xf numFmtId="0" fontId="11" fillId="13" borderId="2" xfId="8" applyFont="1" applyFill="1" applyBorder="1" applyAlignment="1">
      <alignment horizontal="right" vertical="center"/>
    </xf>
    <xf numFmtId="0" fontId="11" fillId="0" borderId="2" xfId="8" applyFont="1" applyBorder="1">
      <alignment vertical="center"/>
    </xf>
    <xf numFmtId="0" fontId="11" fillId="0" borderId="0" xfId="24" applyFont="1" applyAlignment="1">
      <alignment horizontal="center" vertical="center" wrapText="1"/>
    </xf>
    <xf numFmtId="177" fontId="11" fillId="0" borderId="67" xfId="8" applyNumberFormat="1" applyFont="1" applyBorder="1">
      <alignment vertical="center"/>
    </xf>
    <xf numFmtId="177" fontId="11" fillId="0" borderId="19" xfId="8" applyNumberFormat="1" applyFont="1" applyBorder="1">
      <alignment vertical="center"/>
    </xf>
    <xf numFmtId="0" fontId="11" fillId="0" borderId="2" xfId="8" applyFont="1" applyBorder="1" applyAlignment="1">
      <alignment horizontal="left" vertical="center"/>
    </xf>
    <xf numFmtId="0" fontId="11" fillId="0" borderId="2" xfId="24" applyFont="1" applyBorder="1" applyAlignment="1">
      <alignment horizontal="center" vertical="center" wrapText="1"/>
    </xf>
    <xf numFmtId="0" fontId="11" fillId="0" borderId="2" xfId="24" applyFont="1" applyBorder="1" applyAlignment="1">
      <alignment horizontal="center" vertical="center"/>
    </xf>
    <xf numFmtId="0" fontId="11" fillId="0" borderId="1" xfId="24" applyFont="1" applyBorder="1" applyAlignment="1">
      <alignment horizontal="center" vertical="center"/>
    </xf>
    <xf numFmtId="0" fontId="11" fillId="0" borderId="33" xfId="24" applyFont="1" applyBorder="1" applyAlignment="1">
      <alignment horizontal="center" vertical="center"/>
    </xf>
    <xf numFmtId="0" fontId="11" fillId="0" borderId="34" xfId="24" applyFont="1" applyBorder="1" applyAlignment="1">
      <alignment horizontal="center" vertical="center"/>
    </xf>
    <xf numFmtId="0" fontId="11" fillId="0" borderId="2" xfId="8" applyFont="1" applyBorder="1" applyAlignment="1">
      <alignment horizontal="right" vertical="center"/>
    </xf>
    <xf numFmtId="0" fontId="11" fillId="0" borderId="0" xfId="8" applyFont="1" applyAlignment="1">
      <alignment horizontal="right" vertical="center"/>
    </xf>
    <xf numFmtId="0" fontId="11" fillId="0" borderId="1" xfId="24" applyFont="1" applyBorder="1" applyAlignment="1">
      <alignment horizontal="center" vertical="center" wrapText="1"/>
    </xf>
    <xf numFmtId="0" fontId="11" fillId="0" borderId="33" xfId="24" applyFont="1" applyBorder="1" applyAlignment="1">
      <alignment horizontal="center" vertical="center" wrapText="1"/>
    </xf>
    <xf numFmtId="0" fontId="11" fillId="0" borderId="34" xfId="24" applyFont="1" applyBorder="1" applyAlignment="1">
      <alignment horizontal="center" vertical="center" wrapText="1"/>
    </xf>
    <xf numFmtId="0" fontId="66" fillId="13" borderId="1" xfId="8" applyFont="1" applyFill="1" applyBorder="1" applyAlignment="1">
      <alignment horizontal="right" vertical="center"/>
    </xf>
    <xf numFmtId="0" fontId="66" fillId="13" borderId="33" xfId="8" applyFont="1" applyFill="1" applyBorder="1" applyAlignment="1">
      <alignment horizontal="right" vertical="center"/>
    </xf>
    <xf numFmtId="0" fontId="66" fillId="13" borderId="34" xfId="8" applyFont="1" applyFill="1" applyBorder="1" applyAlignment="1">
      <alignment horizontal="right" vertical="center"/>
    </xf>
    <xf numFmtId="0" fontId="69" fillId="0" borderId="67" xfId="0" applyFont="1" applyBorder="1" applyAlignment="1">
      <alignment horizontal="center" vertical="center" wrapText="1" shrinkToFit="1"/>
    </xf>
    <xf numFmtId="0" fontId="69" fillId="0" borderId="22" xfId="0" applyFont="1" applyBorder="1" applyAlignment="1">
      <alignment horizontal="center" vertical="center" shrinkToFit="1"/>
    </xf>
    <xf numFmtId="0" fontId="58" fillId="0" borderId="43" xfId="0" applyFont="1" applyBorder="1" applyAlignment="1">
      <alignment horizontal="center" vertical="center"/>
    </xf>
    <xf numFmtId="0" fontId="58" fillId="0" borderId="39" xfId="0" applyFont="1" applyBorder="1" applyAlignment="1">
      <alignment horizontal="center" vertical="center"/>
    </xf>
    <xf numFmtId="0" fontId="58" fillId="0" borderId="40" xfId="0" applyFont="1" applyBorder="1" applyAlignment="1">
      <alignment horizontal="center" vertical="center"/>
    </xf>
    <xf numFmtId="0" fontId="58" fillId="0" borderId="15" xfId="0" applyFont="1" applyBorder="1" applyAlignment="1">
      <alignment horizontal="center" vertical="center"/>
    </xf>
    <xf numFmtId="0" fontId="58" fillId="0" borderId="7" xfId="0" applyFont="1" applyBorder="1" applyAlignment="1">
      <alignment horizontal="center" vertical="center"/>
    </xf>
    <xf numFmtId="0" fontId="58" fillId="0" borderId="160" xfId="0" applyFont="1" applyBorder="1" applyAlignment="1">
      <alignment horizontal="center" vertical="center"/>
    </xf>
    <xf numFmtId="0" fontId="60" fillId="0" borderId="0" xfId="0" applyFont="1" applyAlignment="1">
      <alignment horizontal="left" vertical="top" wrapText="1"/>
    </xf>
    <xf numFmtId="0" fontId="60" fillId="0" borderId="1" xfId="0" applyFont="1" applyBorder="1" applyAlignment="1">
      <alignment horizontal="center" vertical="center" wrapText="1"/>
    </xf>
    <xf numFmtId="0" fontId="60" fillId="0" borderId="33"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 xfId="0" applyFont="1" applyBorder="1" applyAlignment="1">
      <alignment horizontal="right" vertical="center" wrapText="1"/>
    </xf>
    <xf numFmtId="0" fontId="60" fillId="0" borderId="34" xfId="0" applyFont="1" applyBorder="1" applyAlignment="1">
      <alignment horizontal="right" vertical="center" wrapText="1"/>
    </xf>
    <xf numFmtId="0" fontId="58" fillId="0" borderId="50" xfId="0" applyFont="1" applyBorder="1" applyAlignment="1">
      <alignment horizontal="distributed" vertical="center"/>
    </xf>
    <xf numFmtId="0" fontId="58" fillId="0" borderId="21" xfId="0" applyFont="1" applyBorder="1" applyAlignment="1">
      <alignment horizontal="distributed" vertical="center"/>
    </xf>
    <xf numFmtId="0" fontId="58" fillId="0" borderId="136" xfId="0" applyFont="1" applyBorder="1" applyAlignment="1">
      <alignment horizontal="center" vertical="center"/>
    </xf>
    <xf numFmtId="0" fontId="58" fillId="0" borderId="138" xfId="0" applyFont="1" applyBorder="1" applyAlignment="1">
      <alignment horizontal="center" vertical="center"/>
    </xf>
    <xf numFmtId="0" fontId="58" fillId="0" borderId="137" xfId="0" applyFont="1" applyBorder="1" applyAlignment="1">
      <alignment horizontal="center" vertical="center"/>
    </xf>
    <xf numFmtId="0" fontId="58" fillId="0" borderId="11" xfId="0" applyFont="1" applyBorder="1" applyAlignment="1">
      <alignment horizontal="center" vertical="center"/>
    </xf>
    <xf numFmtId="0" fontId="58" fillId="0" borderId="38" xfId="0" applyFont="1" applyBorder="1" applyAlignment="1">
      <alignment horizontal="center" vertical="center"/>
    </xf>
    <xf numFmtId="0" fontId="58" fillId="0" borderId="46" xfId="0" applyFont="1" applyBorder="1" applyAlignment="1">
      <alignment horizontal="center" vertical="center"/>
    </xf>
    <xf numFmtId="0" fontId="58" fillId="0" borderId="144" xfId="0" applyFont="1" applyBorder="1" applyAlignment="1">
      <alignment horizontal="distributed" vertical="center"/>
    </xf>
    <xf numFmtId="0" fontId="58" fillId="0" borderId="158" xfId="0" applyFont="1" applyBorder="1" applyAlignment="1">
      <alignment horizontal="distributed" vertical="center"/>
    </xf>
    <xf numFmtId="0" fontId="58" fillId="0" borderId="158" xfId="0" applyFont="1" applyBorder="1" applyAlignment="1">
      <alignment horizontal="center" vertical="center"/>
    </xf>
    <xf numFmtId="0" fontId="58" fillId="0" borderId="53" xfId="0" applyFont="1" applyBorder="1" applyAlignment="1">
      <alignment horizontal="center" vertical="center"/>
    </xf>
    <xf numFmtId="0" fontId="58" fillId="0" borderId="147" xfId="0" applyFont="1" applyBorder="1" applyAlignment="1">
      <alignment horizontal="distributed" vertical="center"/>
    </xf>
    <xf numFmtId="0" fontId="58" fillId="0" borderId="2" xfId="0" applyFont="1" applyBorder="1" applyAlignment="1">
      <alignment horizontal="distributed"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127" xfId="0" applyFont="1" applyBorder="1" applyAlignment="1">
      <alignment horizontal="center" vertical="center"/>
    </xf>
    <xf numFmtId="0" fontId="58" fillId="0" borderId="35" xfId="0" applyFont="1" applyBorder="1" applyAlignment="1">
      <alignment horizontal="center" vertical="center"/>
    </xf>
    <xf numFmtId="0" fontId="58" fillId="0" borderId="36" xfId="0" applyFont="1" applyBorder="1" applyAlignment="1">
      <alignment horizontal="center" vertical="center"/>
    </xf>
    <xf numFmtId="0" fontId="58" fillId="0" borderId="32" xfId="0" applyFont="1" applyBorder="1" applyAlignment="1">
      <alignment horizontal="center" vertical="center"/>
    </xf>
    <xf numFmtId="0" fontId="60" fillId="0" borderId="1" xfId="0" applyFont="1" applyBorder="1" applyAlignment="1">
      <alignment horizontal="left" vertical="center" wrapText="1"/>
    </xf>
    <xf numFmtId="0" fontId="60" fillId="0" borderId="33" xfId="0" applyFont="1" applyBorder="1" applyAlignment="1">
      <alignment horizontal="left" vertical="center" wrapText="1"/>
    </xf>
    <xf numFmtId="0" fontId="60" fillId="0" borderId="34" xfId="0" applyFont="1" applyBorder="1" applyAlignment="1">
      <alignment horizontal="left" vertical="center" wrapText="1"/>
    </xf>
    <xf numFmtId="0" fontId="60" fillId="0" borderId="2" xfId="0" applyFont="1" applyBorder="1" applyAlignment="1">
      <alignment horizontal="center" vertical="top" wrapText="1"/>
    </xf>
    <xf numFmtId="0" fontId="60" fillId="0" borderId="2" xfId="0" applyFont="1" applyBorder="1" applyAlignment="1">
      <alignment horizontal="left" vertical="top" wrapText="1"/>
    </xf>
    <xf numFmtId="0" fontId="74" fillId="6" borderId="68" xfId="0" applyFont="1" applyFill="1" applyBorder="1" applyAlignment="1">
      <alignment horizontal="center" vertical="center" wrapText="1"/>
    </xf>
    <xf numFmtId="0" fontId="74" fillId="6" borderId="4" xfId="0" applyFont="1" applyFill="1" applyBorder="1" applyAlignment="1">
      <alignment horizontal="center" vertical="center" wrapText="1"/>
    </xf>
    <xf numFmtId="0" fontId="74" fillId="6" borderId="170" xfId="0" applyFont="1" applyFill="1" applyBorder="1" applyAlignment="1">
      <alignment horizontal="center" vertical="center" wrapText="1"/>
    </xf>
    <xf numFmtId="0" fontId="73" fillId="6" borderId="9" xfId="0" applyFont="1" applyFill="1" applyBorder="1" applyAlignment="1">
      <alignment horizontal="center" vertical="center" wrapText="1"/>
    </xf>
    <xf numFmtId="0" fontId="73" fillId="6" borderId="0" xfId="0" applyFont="1" applyFill="1" applyAlignment="1">
      <alignment horizontal="center" vertical="center" wrapText="1"/>
    </xf>
    <xf numFmtId="0" fontId="73" fillId="6" borderId="173" xfId="0" applyFont="1" applyFill="1" applyBorder="1" applyAlignment="1">
      <alignment horizontal="center" vertical="center" wrapText="1"/>
    </xf>
    <xf numFmtId="0" fontId="75" fillId="6" borderId="48" xfId="0" applyFont="1" applyFill="1" applyBorder="1" applyAlignment="1">
      <alignment horizontal="center" vertical="center" shrinkToFit="1"/>
    </xf>
    <xf numFmtId="0" fontId="75" fillId="6" borderId="4" xfId="0" applyFont="1" applyFill="1" applyBorder="1" applyAlignment="1">
      <alignment horizontal="center" vertical="center" shrinkToFit="1"/>
    </xf>
    <xf numFmtId="0" fontId="75" fillId="6" borderId="170" xfId="0" applyFont="1" applyFill="1" applyBorder="1" applyAlignment="1">
      <alignment horizontal="center" vertical="center" shrinkToFit="1"/>
    </xf>
    <xf numFmtId="0" fontId="75" fillId="0" borderId="172" xfId="0" applyFont="1" applyBorder="1" applyAlignment="1">
      <alignment horizontal="left" vertical="center" shrinkToFit="1"/>
    </xf>
    <xf numFmtId="0" fontId="73" fillId="0" borderId="4" xfId="0" applyFont="1" applyBorder="1" applyAlignment="1">
      <alignment horizontal="left" vertical="center" shrinkToFit="1"/>
    </xf>
    <xf numFmtId="0" fontId="73" fillId="0" borderId="5" xfId="0" applyFont="1" applyBorder="1" applyAlignment="1">
      <alignment horizontal="left" vertical="center" shrinkToFit="1"/>
    </xf>
    <xf numFmtId="0" fontId="75" fillId="6" borderId="10" xfId="0" applyFont="1" applyFill="1" applyBorder="1" applyAlignment="1">
      <alignment horizontal="center" vertical="center" shrinkToFit="1"/>
    </xf>
    <xf numFmtId="0" fontId="75" fillId="6" borderId="0" xfId="0" applyFont="1" applyFill="1" applyAlignment="1">
      <alignment horizontal="center" vertical="center" shrinkToFit="1"/>
    </xf>
    <xf numFmtId="0" fontId="75" fillId="6" borderId="173" xfId="0" applyFont="1" applyFill="1" applyBorder="1" applyAlignment="1">
      <alignment horizontal="center" vertical="center" shrinkToFit="1"/>
    </xf>
    <xf numFmtId="0" fontId="75" fillId="0" borderId="175" xfId="0" applyFont="1" applyBorder="1" applyAlignment="1">
      <alignment horizontal="left" vertical="center" shrinkToFit="1"/>
    </xf>
    <xf numFmtId="0" fontId="73" fillId="0" borderId="176" xfId="0" applyFont="1" applyBorder="1" applyAlignment="1">
      <alignment horizontal="left" vertical="center" shrinkToFit="1"/>
    </xf>
    <xf numFmtId="0" fontId="73" fillId="0" borderId="177" xfId="0" applyFont="1" applyBorder="1" applyAlignment="1">
      <alignment horizontal="left" vertical="center" shrinkToFit="1"/>
    </xf>
    <xf numFmtId="0" fontId="75" fillId="6" borderId="178" xfId="0" applyFont="1" applyFill="1" applyBorder="1" applyAlignment="1">
      <alignment horizontal="center" vertical="center" shrinkToFit="1"/>
    </xf>
    <xf numFmtId="0" fontId="75" fillId="6" borderId="179" xfId="0" applyFont="1" applyFill="1" applyBorder="1" applyAlignment="1">
      <alignment horizontal="center" vertical="center" shrinkToFit="1"/>
    </xf>
    <xf numFmtId="0" fontId="75" fillId="6" borderId="239" xfId="0" applyFont="1" applyFill="1" applyBorder="1" applyAlignment="1">
      <alignment horizontal="center" vertical="center" shrinkToFit="1"/>
    </xf>
    <xf numFmtId="0" fontId="75" fillId="0" borderId="240" xfId="0" applyFont="1" applyBorder="1" applyAlignment="1">
      <alignment horizontal="center" vertical="center" shrinkToFit="1"/>
    </xf>
    <xf numFmtId="0" fontId="75" fillId="0" borderId="179" xfId="0" applyFont="1" applyBorder="1" applyAlignment="1">
      <alignment vertical="center"/>
    </xf>
    <xf numFmtId="0" fontId="75" fillId="0" borderId="179" xfId="0" applyFont="1" applyBorder="1" applyAlignment="1">
      <alignment horizontal="left" vertical="center" shrinkToFit="1"/>
    </xf>
    <xf numFmtId="0" fontId="75" fillId="0" borderId="180" xfId="0" applyFont="1" applyBorder="1" applyAlignment="1">
      <alignment vertical="center"/>
    </xf>
    <xf numFmtId="0" fontId="75" fillId="6" borderId="181" xfId="0" applyFont="1" applyFill="1" applyBorder="1" applyAlignment="1">
      <alignment horizontal="center" vertical="center" wrapText="1"/>
    </xf>
    <xf numFmtId="0" fontId="75" fillId="6" borderId="182" xfId="0" applyFont="1" applyFill="1" applyBorder="1" applyAlignment="1">
      <alignment horizontal="center" vertical="center" wrapText="1"/>
    </xf>
    <xf numFmtId="0" fontId="75" fillId="6" borderId="241" xfId="0" applyFont="1" applyFill="1" applyBorder="1" applyAlignment="1">
      <alignment horizontal="center" vertical="center" wrapText="1"/>
    </xf>
    <xf numFmtId="0" fontId="75" fillId="6" borderId="23" xfId="0" applyFont="1" applyFill="1" applyBorder="1" applyAlignment="1">
      <alignment horizontal="center" vertical="center" shrinkToFit="1"/>
    </xf>
    <xf numFmtId="0" fontId="75" fillId="6" borderId="39" xfId="0" applyFont="1" applyFill="1" applyBorder="1" applyAlignment="1">
      <alignment horizontal="center" vertical="center" shrinkToFit="1"/>
    </xf>
    <xf numFmtId="0" fontId="75" fillId="6" borderId="44" xfId="0" applyFont="1" applyFill="1" applyBorder="1" applyAlignment="1">
      <alignment horizontal="center" vertical="center" shrinkToFit="1"/>
    </xf>
    <xf numFmtId="0" fontId="75" fillId="6" borderId="188" xfId="0" applyFont="1" applyFill="1" applyBorder="1" applyAlignment="1">
      <alignment horizontal="center" vertical="center" shrinkToFit="1"/>
    </xf>
    <xf numFmtId="0" fontId="75" fillId="6" borderId="183" xfId="0" applyFont="1" applyFill="1" applyBorder="1" applyAlignment="1">
      <alignment horizontal="center" vertical="center" shrinkToFit="1"/>
    </xf>
    <xf numFmtId="0" fontId="75" fillId="0" borderId="237" xfId="0" applyFont="1" applyBorder="1" applyAlignment="1">
      <alignment horizontal="center" vertical="center" shrinkToFit="1"/>
    </xf>
    <xf numFmtId="0" fontId="75" fillId="0" borderId="11" xfId="0" applyFont="1" applyBorder="1" applyAlignment="1">
      <alignment horizontal="center" vertical="center" shrinkToFit="1"/>
    </xf>
    <xf numFmtId="0" fontId="75" fillId="0" borderId="183" xfId="0" applyFont="1" applyBorder="1" applyAlignment="1">
      <alignment horizontal="center" vertical="center" shrinkToFit="1"/>
    </xf>
    <xf numFmtId="0" fontId="75" fillId="0" borderId="38" xfId="0" applyFont="1" applyBorder="1" applyAlignment="1">
      <alignment horizontal="center" vertical="center" shrinkToFit="1"/>
    </xf>
    <xf numFmtId="0" fontId="75" fillId="0" borderId="183" xfId="0" applyFont="1" applyBorder="1" applyAlignment="1">
      <alignment horizontal="left" vertical="center" shrinkToFit="1"/>
    </xf>
    <xf numFmtId="0" fontId="75" fillId="0" borderId="184" xfId="0" applyFont="1" applyBorder="1" applyAlignment="1">
      <alignment vertical="center"/>
    </xf>
    <xf numFmtId="0" fontId="75" fillId="6" borderId="41" xfId="0" applyFont="1" applyFill="1" applyBorder="1" applyAlignment="1">
      <alignment horizontal="center" vertical="center" shrinkToFit="1"/>
    </xf>
    <xf numFmtId="0" fontId="75" fillId="6" borderId="38" xfId="0" applyFont="1" applyFill="1" applyBorder="1" applyAlignment="1">
      <alignment horizontal="center" vertical="center" shrinkToFit="1"/>
    </xf>
    <xf numFmtId="0" fontId="75" fillId="0" borderId="38" xfId="0" applyFont="1" applyBorder="1" applyAlignment="1">
      <alignment horizontal="left" vertical="center" shrinkToFit="1"/>
    </xf>
    <xf numFmtId="0" fontId="75" fillId="0" borderId="30" xfId="0" applyFont="1" applyBorder="1" applyAlignment="1">
      <alignment vertical="center"/>
    </xf>
    <xf numFmtId="0" fontId="74" fillId="6" borderId="242" xfId="0" applyFont="1" applyFill="1" applyBorder="1" applyAlignment="1">
      <alignment horizontal="center" vertical="center" shrinkToFit="1"/>
    </xf>
    <xf numFmtId="0" fontId="74" fillId="6" borderId="243" xfId="0" applyFont="1" applyFill="1" applyBorder="1" applyAlignment="1">
      <alignment horizontal="center" vertical="center" shrinkToFit="1"/>
    </xf>
    <xf numFmtId="0" fontId="74" fillId="6" borderId="244" xfId="0" applyFont="1" applyFill="1" applyBorder="1" applyAlignment="1">
      <alignment horizontal="center" vertical="center" shrinkToFit="1"/>
    </xf>
    <xf numFmtId="0" fontId="72" fillId="0" borderId="245" xfId="0" applyFont="1" applyBorder="1" applyAlignment="1">
      <alignment horizontal="center" vertical="center"/>
    </xf>
    <xf numFmtId="0" fontId="75" fillId="0" borderId="243" xfId="0" applyFont="1" applyBorder="1" applyAlignment="1">
      <alignment horizontal="center" vertical="center"/>
    </xf>
    <xf numFmtId="0" fontId="75" fillId="0" borderId="246" xfId="0" applyFont="1" applyBorder="1" applyAlignment="1">
      <alignment vertical="center"/>
    </xf>
    <xf numFmtId="0" fontId="74" fillId="6" borderId="9" xfId="0" applyFont="1" applyFill="1" applyBorder="1" applyAlignment="1">
      <alignment horizontal="center" vertical="center" shrinkToFit="1"/>
    </xf>
    <xf numFmtId="0" fontId="73" fillId="6" borderId="0" xfId="0" applyFont="1" applyFill="1" applyAlignment="1">
      <alignment horizontal="center" vertical="center" shrinkToFit="1"/>
    </xf>
    <xf numFmtId="0" fontId="73" fillId="6" borderId="45" xfId="0" applyFont="1" applyFill="1" applyBorder="1" applyAlignment="1">
      <alignment horizontal="center" vertical="center" shrinkToFit="1"/>
    </xf>
    <xf numFmtId="0" fontId="74" fillId="0" borderId="237" xfId="0" applyFont="1" applyBorder="1" applyAlignment="1">
      <alignment horizontal="left" vertical="center"/>
    </xf>
    <xf numFmtId="0" fontId="76" fillId="0" borderId="183" xfId="0" applyFont="1" applyBorder="1" applyAlignment="1">
      <alignment horizontal="left" vertical="center"/>
    </xf>
    <xf numFmtId="0" fontId="73" fillId="0" borderId="184" xfId="0" applyFont="1" applyBorder="1" applyAlignment="1">
      <alignment vertical="center"/>
    </xf>
    <xf numFmtId="0" fontId="74" fillId="6" borderId="9" xfId="0" applyFont="1" applyFill="1" applyBorder="1" applyAlignment="1">
      <alignment horizontal="left" vertical="center" wrapText="1"/>
    </xf>
    <xf numFmtId="0" fontId="76" fillId="6" borderId="0" xfId="0" applyFont="1" applyFill="1" applyAlignment="1">
      <alignment horizontal="left" vertical="center" wrapText="1"/>
    </xf>
    <xf numFmtId="0" fontId="76" fillId="6" borderId="45" xfId="0" applyFont="1" applyFill="1" applyBorder="1" applyAlignment="1">
      <alignment horizontal="left" vertical="center" wrapText="1"/>
    </xf>
    <xf numFmtId="0" fontId="76" fillId="6" borderId="9" xfId="0" applyFont="1" applyFill="1" applyBorder="1" applyAlignment="1">
      <alignment horizontal="left" vertical="center" wrapText="1"/>
    </xf>
    <xf numFmtId="0" fontId="76" fillId="0" borderId="10" xfId="0" applyFont="1" applyBorder="1" applyAlignment="1">
      <alignment horizontal="left" vertical="center"/>
    </xf>
    <xf numFmtId="0" fontId="76" fillId="0" borderId="0" xfId="0" applyFont="1" applyAlignment="1">
      <alignment horizontal="left" vertical="center"/>
    </xf>
    <xf numFmtId="0" fontId="73" fillId="0" borderId="6" xfId="0" applyFont="1" applyBorder="1" applyAlignment="1">
      <alignment vertical="center"/>
    </xf>
    <xf numFmtId="0" fontId="72" fillId="6" borderId="189" xfId="0" applyFont="1" applyFill="1" applyBorder="1" applyAlignment="1">
      <alignment horizontal="center" vertical="center"/>
    </xf>
    <xf numFmtId="0" fontId="75" fillId="6" borderId="176" xfId="0" applyFont="1" applyFill="1" applyBorder="1" applyAlignment="1">
      <alignment horizontal="center" vertical="center"/>
    </xf>
    <xf numFmtId="0" fontId="75" fillId="6" borderId="190" xfId="0" applyFont="1" applyFill="1" applyBorder="1" applyAlignment="1">
      <alignment horizontal="center" vertical="center"/>
    </xf>
    <xf numFmtId="0" fontId="75" fillId="0" borderId="176" xfId="0" applyFont="1" applyBorder="1" applyAlignment="1">
      <alignment horizontal="center" vertical="center"/>
    </xf>
    <xf numFmtId="0" fontId="72" fillId="6" borderId="191" xfId="0" applyFont="1" applyFill="1" applyBorder="1" applyAlignment="1">
      <alignment horizontal="center" vertical="center"/>
    </xf>
    <xf numFmtId="0" fontId="72" fillId="0" borderId="175" xfId="0" applyFont="1" applyBorder="1" applyAlignment="1">
      <alignment horizontal="center" vertical="center"/>
    </xf>
    <xf numFmtId="0" fontId="75" fillId="0" borderId="177" xfId="0" applyFont="1" applyBorder="1" applyAlignment="1">
      <alignment vertical="center"/>
    </xf>
    <xf numFmtId="0" fontId="74" fillId="6" borderId="188" xfId="0" applyFont="1" applyFill="1" applyBorder="1" applyAlignment="1">
      <alignment horizontal="center" vertical="center" shrinkToFit="1"/>
    </xf>
    <xf numFmtId="0" fontId="74" fillId="6" borderId="183" xfId="0" applyFont="1" applyFill="1" applyBorder="1" applyAlignment="1">
      <alignment horizontal="center" vertical="center" shrinkToFit="1"/>
    </xf>
    <xf numFmtId="0" fontId="74" fillId="6" borderId="231" xfId="0" applyFont="1" applyFill="1" applyBorder="1" applyAlignment="1">
      <alignment horizontal="center" vertical="center" shrinkToFit="1"/>
    </xf>
    <xf numFmtId="0" fontId="72" fillId="0" borderId="232" xfId="0" applyFont="1" applyBorder="1" applyAlignment="1">
      <alignment horizontal="center" vertical="center"/>
    </xf>
    <xf numFmtId="0" fontId="75" fillId="0" borderId="183" xfId="0" applyFont="1" applyBorder="1" applyAlignment="1">
      <alignment horizontal="center" vertical="center"/>
    </xf>
    <xf numFmtId="0" fontId="75" fillId="6" borderId="185" xfId="0" applyFont="1" applyFill="1" applyBorder="1" applyAlignment="1">
      <alignment horizontal="center" vertical="center" shrinkToFit="1"/>
    </xf>
    <xf numFmtId="0" fontId="75" fillId="6" borderId="186" xfId="0" applyFont="1" applyFill="1" applyBorder="1" applyAlignment="1">
      <alignment horizontal="center" vertical="center" shrinkToFit="1"/>
    </xf>
    <xf numFmtId="0" fontId="75" fillId="0" borderId="192" xfId="0" applyFont="1" applyBorder="1" applyAlignment="1">
      <alignment horizontal="center" vertical="center" shrinkToFit="1"/>
    </xf>
    <xf numFmtId="0" fontId="75" fillId="0" borderId="193" xfId="0" applyFont="1" applyBorder="1" applyAlignment="1">
      <alignment horizontal="center" vertical="center" shrinkToFit="1"/>
    </xf>
    <xf numFmtId="0" fontId="75" fillId="6" borderId="194" xfId="0" applyFont="1" applyFill="1" applyBorder="1" applyAlignment="1">
      <alignment horizontal="center" vertical="center" shrinkToFit="1"/>
    </xf>
    <xf numFmtId="0" fontId="75" fillId="6" borderId="236" xfId="0" applyFont="1" applyFill="1" applyBorder="1" applyAlignment="1">
      <alignment horizontal="center" vertical="center" shrinkToFit="1"/>
    </xf>
    <xf numFmtId="0" fontId="75" fillId="0" borderId="186" xfId="0" applyFont="1" applyBorder="1" applyAlignment="1">
      <alignment horizontal="center" vertical="center" shrinkToFit="1"/>
    </xf>
    <xf numFmtId="0" fontId="75" fillId="0" borderId="187" xfId="0" applyFont="1" applyBorder="1" applyAlignment="1">
      <alignment horizontal="center" vertical="center" shrinkToFit="1"/>
    </xf>
    <xf numFmtId="0" fontId="75" fillId="0" borderId="182" xfId="0" applyFont="1" applyBorder="1" applyAlignment="1">
      <alignment horizontal="left" vertical="top" wrapText="1"/>
    </xf>
    <xf numFmtId="0" fontId="75" fillId="0" borderId="195" xfId="0" applyFont="1" applyBorder="1"/>
    <xf numFmtId="0" fontId="76" fillId="6" borderId="18" xfId="0" applyFont="1" applyFill="1" applyBorder="1" applyAlignment="1">
      <alignment horizontal="center" vertical="center" shrinkToFit="1"/>
    </xf>
    <xf numFmtId="0" fontId="76" fillId="6" borderId="33" xfId="0" applyFont="1" applyFill="1" applyBorder="1" applyAlignment="1">
      <alignment horizontal="center" vertical="center" shrinkToFit="1"/>
    </xf>
    <xf numFmtId="0" fontId="76" fillId="6" borderId="34" xfId="0" applyFont="1" applyFill="1" applyBorder="1" applyAlignment="1">
      <alignment horizontal="center" vertical="center" shrinkToFit="1"/>
    </xf>
    <xf numFmtId="0" fontId="76" fillId="0" borderId="1" xfId="0" applyFont="1" applyBorder="1" applyAlignment="1">
      <alignment horizontal="center" vertical="center" shrinkToFit="1"/>
    </xf>
    <xf numFmtId="0" fontId="76" fillId="0" borderId="33" xfId="0" applyFont="1" applyBorder="1" applyAlignment="1">
      <alignment horizontal="center" vertical="center" shrinkToFit="1"/>
    </xf>
    <xf numFmtId="0" fontId="76" fillId="0" borderId="34" xfId="0" applyFont="1" applyBorder="1" applyAlignment="1">
      <alignment horizontal="center" vertical="center" shrinkToFit="1"/>
    </xf>
    <xf numFmtId="0" fontId="76" fillId="0" borderId="28" xfId="0" applyFont="1" applyBorder="1" applyAlignment="1">
      <alignment horizontal="center" vertical="center" shrinkToFit="1"/>
    </xf>
    <xf numFmtId="0" fontId="5" fillId="6" borderId="18"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75" fillId="6" borderId="1" xfId="0" applyFont="1" applyFill="1" applyBorder="1" applyAlignment="1">
      <alignment horizontal="center" vertical="center" wrapText="1"/>
    </xf>
    <xf numFmtId="0" fontId="75" fillId="6" borderId="71" xfId="0" applyFont="1" applyFill="1" applyBorder="1" applyAlignment="1">
      <alignment horizontal="center" vertical="center" wrapText="1"/>
    </xf>
    <xf numFmtId="0" fontId="75" fillId="0" borderId="196" xfId="0" applyFont="1" applyBorder="1" applyAlignment="1">
      <alignment horizontal="center" vertical="top" wrapText="1"/>
    </xf>
    <xf numFmtId="0" fontId="75" fillId="0" borderId="33" xfId="0" applyFont="1" applyBorder="1" applyAlignment="1">
      <alignment horizontal="center" vertical="top" wrapText="1"/>
    </xf>
    <xf numFmtId="0" fontId="75" fillId="0" borderId="28" xfId="0" applyFont="1" applyBorder="1" applyAlignment="1">
      <alignment horizontal="center" vertical="top" wrapText="1"/>
    </xf>
    <xf numFmtId="0" fontId="75" fillId="6" borderId="169" xfId="0" applyFont="1" applyFill="1" applyBorder="1" applyAlignment="1">
      <alignment horizontal="center" vertical="center"/>
    </xf>
    <xf numFmtId="0" fontId="75" fillId="6" borderId="42" xfId="0" applyFont="1" applyFill="1" applyBorder="1" applyAlignment="1">
      <alignment horizontal="center" vertical="center"/>
    </xf>
    <xf numFmtId="0" fontId="75" fillId="6" borderId="197" xfId="0" applyFont="1" applyFill="1" applyBorder="1" applyAlignment="1">
      <alignment horizontal="center" vertical="center"/>
    </xf>
    <xf numFmtId="0" fontId="75" fillId="0" borderId="42" xfId="0" applyFont="1" applyBorder="1" applyAlignment="1">
      <alignment horizontal="center" vertical="center"/>
    </xf>
    <xf numFmtId="0" fontId="75" fillId="0" borderId="47" xfId="0" applyFont="1" applyBorder="1" applyAlignment="1">
      <alignment horizontal="center" vertical="center"/>
    </xf>
    <xf numFmtId="0" fontId="73" fillId="6" borderId="52" xfId="0" applyFont="1" applyFill="1" applyBorder="1" applyAlignment="1">
      <alignment horizontal="center" vertical="center"/>
    </xf>
    <xf numFmtId="0" fontId="73" fillId="6" borderId="42" xfId="0" applyFont="1" applyFill="1" applyBorder="1" applyAlignment="1">
      <alignment horizontal="center" vertical="center"/>
    </xf>
    <xf numFmtId="0" fontId="73" fillId="0" borderId="198" xfId="0" applyFont="1" applyBorder="1" applyAlignment="1">
      <alignment horizontal="center" vertical="center"/>
    </xf>
    <xf numFmtId="0" fontId="73" fillId="0" borderId="42" xfId="0" applyFont="1" applyBorder="1" applyAlignment="1">
      <alignment horizontal="center" vertical="center"/>
    </xf>
    <xf numFmtId="0" fontId="75" fillId="0" borderId="42" xfId="0" applyFont="1" applyBorder="1" applyAlignment="1">
      <alignment horizontal="right" vertical="center" wrapText="1"/>
    </xf>
    <xf numFmtId="0" fontId="75" fillId="0" borderId="42" xfId="0" applyFont="1" applyBorder="1" applyAlignment="1">
      <alignment horizontal="center" vertical="center" wrapText="1"/>
    </xf>
    <xf numFmtId="0" fontId="75" fillId="0" borderId="42" xfId="0" applyFont="1" applyBorder="1" applyAlignment="1">
      <alignment horizontal="right" vertical="top" wrapText="1"/>
    </xf>
    <xf numFmtId="0" fontId="75" fillId="0" borderId="29" xfId="0" applyFont="1" applyBorder="1" applyAlignment="1">
      <alignment horizontal="right" vertical="top" wrapText="1"/>
    </xf>
    <xf numFmtId="0" fontId="75" fillId="6" borderId="18" xfId="0" applyFont="1" applyFill="1" applyBorder="1" applyAlignment="1">
      <alignment horizontal="center" vertical="center"/>
    </xf>
    <xf numFmtId="0" fontId="75" fillId="6" borderId="33" xfId="0" applyFont="1" applyFill="1" applyBorder="1" applyAlignment="1">
      <alignment horizontal="center" vertical="center"/>
    </xf>
    <xf numFmtId="0" fontId="75" fillId="6" borderId="161" xfId="0" applyFont="1" applyFill="1" applyBorder="1" applyAlignment="1">
      <alignment horizontal="center" vertical="center"/>
    </xf>
    <xf numFmtId="0" fontId="75" fillId="0" borderId="33" xfId="0" applyFont="1" applyBorder="1" applyAlignment="1">
      <alignment horizontal="center" vertical="center"/>
    </xf>
    <xf numFmtId="0" fontId="75" fillId="0" borderId="34" xfId="0" applyFont="1" applyBorder="1" applyAlignment="1">
      <alignment horizontal="center" vertical="center"/>
    </xf>
    <xf numFmtId="0" fontId="75" fillId="6" borderId="1" xfId="0" applyFont="1" applyFill="1" applyBorder="1" applyAlignment="1">
      <alignment horizontal="center" vertical="center"/>
    </xf>
    <xf numFmtId="0" fontId="75" fillId="6" borderId="71" xfId="0" applyFont="1" applyFill="1" applyBorder="1" applyAlignment="1">
      <alignment horizontal="center" vertical="center"/>
    </xf>
    <xf numFmtId="0" fontId="73" fillId="0" borderId="33" xfId="0" applyFont="1" applyBorder="1" applyAlignment="1">
      <alignment horizontal="center" vertical="center"/>
    </xf>
    <xf numFmtId="0" fontId="73" fillId="0" borderId="34" xfId="0" applyFont="1" applyBorder="1" applyAlignment="1">
      <alignment horizontal="center" vertical="center"/>
    </xf>
    <xf numFmtId="0" fontId="73" fillId="6" borderId="1" xfId="0" applyFont="1" applyFill="1" applyBorder="1" applyAlignment="1">
      <alignment horizontal="center" vertical="center"/>
    </xf>
    <xf numFmtId="0" fontId="73" fillId="6" borderId="33" xfId="0" applyFont="1" applyFill="1" applyBorder="1" applyAlignment="1">
      <alignment horizontal="center" vertical="center"/>
    </xf>
    <xf numFmtId="0" fontId="73" fillId="6" borderId="71" xfId="0" applyFont="1" applyFill="1" applyBorder="1" applyAlignment="1">
      <alignment horizontal="center" vertical="center"/>
    </xf>
    <xf numFmtId="0" fontId="75" fillId="0" borderId="33" xfId="0" applyFont="1" applyBorder="1" applyAlignment="1">
      <alignment horizontal="center" vertical="center" wrapText="1"/>
    </xf>
    <xf numFmtId="0" fontId="75" fillId="0" borderId="34" xfId="0" applyFont="1" applyBorder="1" applyAlignment="1">
      <alignment horizontal="center" vertical="center" wrapText="1"/>
    </xf>
    <xf numFmtId="0" fontId="72" fillId="6" borderId="18" xfId="0" applyFont="1" applyFill="1" applyBorder="1" applyAlignment="1">
      <alignment horizontal="center" vertical="center" shrinkToFit="1"/>
    </xf>
    <xf numFmtId="0" fontId="73" fillId="6" borderId="33" xfId="0" applyFont="1" applyFill="1" applyBorder="1" applyAlignment="1">
      <alignment horizontal="center" vertical="center" shrinkToFit="1"/>
    </xf>
    <xf numFmtId="0" fontId="72" fillId="0" borderId="1" xfId="0" applyFont="1" applyBorder="1" applyAlignment="1">
      <alignment vertical="center" shrinkToFit="1"/>
    </xf>
    <xf numFmtId="0" fontId="73" fillId="0" borderId="33" xfId="0" applyFont="1" applyBorder="1" applyAlignment="1">
      <alignment vertical="center" shrinkToFit="1"/>
    </xf>
    <xf numFmtId="0" fontId="72" fillId="0" borderId="1" xfId="0" applyFont="1" applyBorder="1" applyAlignment="1">
      <alignment horizontal="center" vertical="center" shrinkToFit="1"/>
    </xf>
    <xf numFmtId="0" fontId="73" fillId="0" borderId="33" xfId="0" applyFont="1" applyBorder="1" applyAlignment="1">
      <alignment horizontal="center" vertical="center" shrinkToFit="1"/>
    </xf>
    <xf numFmtId="0" fontId="74" fillId="0" borderId="181" xfId="0" applyFont="1" applyBorder="1" applyAlignment="1">
      <alignment horizontal="left" vertical="top" wrapText="1"/>
    </xf>
    <xf numFmtId="0" fontId="74" fillId="0" borderId="182" xfId="0" applyFont="1" applyBorder="1" applyAlignment="1">
      <alignment horizontal="left" vertical="top" wrapText="1"/>
    </xf>
    <xf numFmtId="0" fontId="74" fillId="0" borderId="195" xfId="0" applyFont="1" applyBorder="1" applyAlignment="1">
      <alignment horizontal="left" vertical="top" wrapText="1"/>
    </xf>
    <xf numFmtId="0" fontId="75" fillId="6" borderId="18" xfId="0" applyFont="1" applyFill="1" applyBorder="1" applyAlignment="1">
      <alignment horizontal="center" vertical="center" shrinkToFit="1"/>
    </xf>
    <xf numFmtId="0" fontId="75" fillId="0" borderId="229" xfId="0" applyFont="1" applyBorder="1" applyAlignment="1">
      <alignment vertical="center" shrinkToFit="1"/>
    </xf>
    <xf numFmtId="0" fontId="75" fillId="0" borderId="33" xfId="0" applyFont="1" applyBorder="1" applyAlignment="1">
      <alignment vertical="center" shrinkToFit="1"/>
    </xf>
    <xf numFmtId="0" fontId="76" fillId="0" borderId="33" xfId="0" applyFont="1" applyBorder="1" applyAlignment="1">
      <alignment horizontal="left" vertical="center" shrinkToFit="1"/>
    </xf>
    <xf numFmtId="0" fontId="76" fillId="0" borderId="33" xfId="0" applyFont="1" applyBorder="1" applyAlignment="1">
      <alignment horizontal="left" shrinkToFit="1"/>
    </xf>
    <xf numFmtId="0" fontId="76" fillId="0" borderId="28" xfId="0" applyFont="1" applyBorder="1" applyAlignment="1">
      <alignment horizontal="left" shrinkToFit="1"/>
    </xf>
    <xf numFmtId="0" fontId="77" fillId="0" borderId="0" xfId="0" applyFont="1" applyAlignment="1">
      <alignment horizontal="right"/>
    </xf>
    <xf numFmtId="0" fontId="72" fillId="6" borderId="49" xfId="0" applyFont="1" applyFill="1" applyBorder="1" applyAlignment="1">
      <alignment horizontal="center" vertical="center" shrinkToFit="1"/>
    </xf>
    <xf numFmtId="0" fontId="72" fillId="6" borderId="36" xfId="0" applyFont="1" applyFill="1" applyBorder="1" applyAlignment="1">
      <alignment horizontal="center" vertical="center" shrinkToFit="1"/>
    </xf>
    <xf numFmtId="0" fontId="72" fillId="6" borderId="199" xfId="0" applyFont="1" applyFill="1" applyBorder="1" applyAlignment="1">
      <alignment horizontal="center" vertical="center" shrinkToFit="1"/>
    </xf>
    <xf numFmtId="0" fontId="73" fillId="0" borderId="200" xfId="0" applyFont="1" applyBorder="1" applyAlignment="1">
      <alignment horizontal="center" vertical="center" shrinkToFit="1"/>
    </xf>
    <xf numFmtId="0" fontId="73" fillId="0" borderId="36" xfId="0" applyFont="1" applyBorder="1" applyAlignment="1">
      <alignment horizontal="center" vertical="center" shrinkToFit="1"/>
    </xf>
    <xf numFmtId="0" fontId="73" fillId="0" borderId="37" xfId="0" applyFont="1" applyBorder="1" applyAlignment="1">
      <alignment horizontal="center" vertical="center" shrinkToFit="1"/>
    </xf>
    <xf numFmtId="0" fontId="73" fillId="6" borderId="35" xfId="0" applyFont="1" applyFill="1" applyBorder="1" applyAlignment="1">
      <alignment horizontal="center" vertical="center" shrinkToFit="1"/>
    </xf>
    <xf numFmtId="0" fontId="73" fillId="6" borderId="36" xfId="0" applyFont="1" applyFill="1" applyBorder="1" applyAlignment="1">
      <alignment horizontal="center" vertical="center" shrinkToFit="1"/>
    </xf>
    <xf numFmtId="0" fontId="72" fillId="6" borderId="35" xfId="0" applyFont="1" applyFill="1" applyBorder="1" applyAlignment="1">
      <alignment horizontal="center" vertical="center" shrinkToFit="1"/>
    </xf>
    <xf numFmtId="0" fontId="74" fillId="6" borderId="23" xfId="0" applyFont="1" applyFill="1" applyBorder="1" applyAlignment="1">
      <alignment horizontal="center" vertical="center" wrapText="1"/>
    </xf>
    <xf numFmtId="0" fontId="74" fillId="6" borderId="39" xfId="0" applyFont="1" applyFill="1" applyBorder="1" applyAlignment="1">
      <alignment horizontal="center" vertical="center" wrapText="1"/>
    </xf>
    <xf numFmtId="0" fontId="74" fillId="6" borderId="201" xfId="0" applyFont="1" applyFill="1" applyBorder="1" applyAlignment="1">
      <alignment horizontal="center" vertical="center" wrapText="1"/>
    </xf>
    <xf numFmtId="0" fontId="75" fillId="6" borderId="43" xfId="0" applyFont="1" applyFill="1" applyBorder="1" applyAlignment="1">
      <alignment horizontal="center" vertical="center" shrinkToFit="1"/>
    </xf>
    <xf numFmtId="0" fontId="75" fillId="6" borderId="201" xfId="0" applyFont="1" applyFill="1" applyBorder="1" applyAlignment="1">
      <alignment horizontal="center" vertical="center" shrinkToFit="1"/>
    </xf>
    <xf numFmtId="0" fontId="76" fillId="0" borderId="203" xfId="0" applyFont="1" applyBorder="1" applyAlignment="1">
      <alignment horizontal="left" vertical="center" shrinkToFit="1"/>
    </xf>
    <xf numFmtId="0" fontId="76" fillId="0" borderId="39" xfId="0" applyFont="1" applyBorder="1" applyAlignment="1">
      <alignment horizontal="left" vertical="center" shrinkToFit="1"/>
    </xf>
    <xf numFmtId="0" fontId="76" fillId="0" borderId="40" xfId="0" applyFont="1" applyBorder="1" applyAlignment="1">
      <alignment horizontal="left" vertical="center" shrinkToFit="1"/>
    </xf>
    <xf numFmtId="0" fontId="76" fillId="0" borderId="204" xfId="0" applyFont="1" applyBorder="1" applyAlignment="1">
      <alignment horizontal="left" vertical="center" shrinkToFit="1"/>
    </xf>
    <xf numFmtId="0" fontId="76" fillId="0" borderId="0" xfId="0" applyFont="1" applyAlignment="1">
      <alignment horizontal="left" vertical="center" shrinkToFit="1"/>
    </xf>
    <xf numFmtId="0" fontId="76" fillId="0" borderId="6" xfId="0" applyFont="1" applyBorder="1" applyAlignment="1">
      <alignment horizontal="left" vertical="center" shrinkToFit="1"/>
    </xf>
    <xf numFmtId="0" fontId="75" fillId="6" borderId="181" xfId="0" applyFont="1" applyFill="1" applyBorder="1" applyAlignment="1">
      <alignment horizontal="left" vertical="center" shrinkToFit="1"/>
    </xf>
    <xf numFmtId="0" fontId="73" fillId="6" borderId="182" xfId="0" applyFont="1" applyFill="1" applyBorder="1" applyAlignment="1">
      <alignment vertical="center" shrinkToFit="1"/>
    </xf>
    <xf numFmtId="0" fontId="76" fillId="0" borderId="206" xfId="0" applyFont="1" applyBorder="1" applyAlignment="1">
      <alignment horizontal="left" vertical="center" shrinkToFit="1"/>
    </xf>
    <xf numFmtId="0" fontId="76" fillId="0" borderId="182" xfId="0" applyFont="1" applyBorder="1" applyAlignment="1">
      <alignment horizontal="left" vertical="center" shrinkToFit="1"/>
    </xf>
    <xf numFmtId="0" fontId="76" fillId="0" borderId="195" xfId="0" applyFont="1" applyBorder="1" applyAlignment="1">
      <alignment horizontal="left" vertical="center" shrinkToFit="1"/>
    </xf>
    <xf numFmtId="0" fontId="75" fillId="0" borderId="67" xfId="0" applyFont="1" applyBorder="1" applyAlignment="1">
      <alignment horizontal="center" vertical="center" shrinkToFit="1"/>
    </xf>
    <xf numFmtId="0" fontId="75" fillId="0" borderId="43" xfId="0" applyFont="1" applyBorder="1" applyAlignment="1">
      <alignment horizontal="center" vertical="center" shrinkToFit="1"/>
    </xf>
    <xf numFmtId="0" fontId="75" fillId="6" borderId="247" xfId="0" applyFont="1" applyFill="1" applyBorder="1" applyAlignment="1">
      <alignment horizontal="center" vertical="center" shrinkToFit="1"/>
    </xf>
    <xf numFmtId="0" fontId="75" fillId="0" borderId="248" xfId="0" applyFont="1" applyBorder="1" applyAlignment="1">
      <alignment horizontal="center" vertical="center" shrinkToFit="1"/>
    </xf>
    <xf numFmtId="0" fontId="75" fillId="0" borderId="39" xfId="0" applyFont="1" applyBorder="1" applyAlignment="1">
      <alignment horizontal="center" vertical="center" shrinkToFit="1"/>
    </xf>
    <xf numFmtId="0" fontId="75" fillId="0" borderId="40" xfId="0" applyFont="1" applyBorder="1" applyAlignment="1">
      <alignment horizontal="center" vertical="center" shrinkToFit="1"/>
    </xf>
    <xf numFmtId="0" fontId="75" fillId="6" borderId="181" xfId="0" applyFont="1" applyFill="1" applyBorder="1" applyAlignment="1">
      <alignment horizontal="center" vertical="center" shrinkToFit="1"/>
    </xf>
    <xf numFmtId="0" fontId="73" fillId="6" borderId="182" xfId="0" applyFont="1" applyFill="1" applyBorder="1" applyAlignment="1">
      <alignment horizontal="center" vertical="center" shrinkToFit="1"/>
    </xf>
    <xf numFmtId="0" fontId="73" fillId="6" borderId="205" xfId="0" applyFont="1" applyFill="1" applyBorder="1" applyAlignment="1">
      <alignment horizontal="center" vertical="center" shrinkToFit="1"/>
    </xf>
    <xf numFmtId="0" fontId="75" fillId="0" borderId="206" xfId="0" applyFont="1" applyBorder="1" applyAlignment="1">
      <alignment horizontal="left" vertical="center" shrinkToFit="1"/>
    </xf>
    <xf numFmtId="0" fontId="73" fillId="0" borderId="182" xfId="0" applyFont="1" applyBorder="1" applyAlignment="1">
      <alignment horizontal="left" vertical="center" shrinkToFit="1"/>
    </xf>
    <xf numFmtId="0" fontId="73" fillId="0" borderId="205" xfId="0" applyFont="1" applyBorder="1" applyAlignment="1">
      <alignment horizontal="left" vertical="center" shrinkToFit="1"/>
    </xf>
    <xf numFmtId="0" fontId="75" fillId="6" borderId="207" xfId="0" applyFont="1" applyFill="1" applyBorder="1" applyAlignment="1">
      <alignment horizontal="center" vertical="center" shrinkToFit="1"/>
    </xf>
    <xf numFmtId="0" fontId="75" fillId="6" borderId="182" xfId="0" applyFont="1" applyFill="1" applyBorder="1" applyAlignment="1">
      <alignment horizontal="center" vertical="center" shrinkToFit="1"/>
    </xf>
    <xf numFmtId="0" fontId="75" fillId="0" borderId="206" xfId="0" applyFont="1" applyBorder="1" applyAlignment="1">
      <alignment horizontal="center" vertical="center" shrinkToFit="1"/>
    </xf>
    <xf numFmtId="0" fontId="75" fillId="0" borderId="182" xfId="0" applyFont="1" applyBorder="1" applyAlignment="1">
      <alignment horizontal="center" vertical="center" shrinkToFit="1"/>
    </xf>
    <xf numFmtId="0" fontId="75" fillId="0" borderId="195" xfId="0" applyFont="1" applyBorder="1" applyAlignment="1">
      <alignment horizontal="center" vertical="center" shrinkToFit="1"/>
    </xf>
    <xf numFmtId="0" fontId="74" fillId="6" borderId="49" xfId="0" applyFont="1" applyFill="1" applyBorder="1" applyAlignment="1">
      <alignment horizontal="center" vertical="center" shrinkToFit="1"/>
    </xf>
    <xf numFmtId="0" fontId="74" fillId="6" borderId="36" xfId="0" applyFont="1" applyFill="1" applyBorder="1" applyAlignment="1">
      <alignment horizontal="center" vertical="center" shrinkToFit="1"/>
    </xf>
    <xf numFmtId="0" fontId="74" fillId="6" borderId="37" xfId="0" applyFont="1" applyFill="1" applyBorder="1" applyAlignment="1">
      <alignment horizontal="center" vertical="center" shrinkToFit="1"/>
    </xf>
    <xf numFmtId="0" fontId="11" fillId="6" borderId="35" xfId="0" applyFont="1" applyFill="1" applyBorder="1" applyAlignment="1">
      <alignment horizontal="center" vertical="center"/>
    </xf>
    <xf numFmtId="0" fontId="11" fillId="6" borderId="36" xfId="0" applyFont="1" applyFill="1" applyBorder="1" applyAlignment="1">
      <alignment horizontal="center" vertical="center"/>
    </xf>
    <xf numFmtId="0" fontId="11" fillId="6" borderId="210" xfId="0" applyFont="1" applyFill="1" applyBorder="1" applyAlignment="1">
      <alignment horizontal="center" vertical="center"/>
    </xf>
    <xf numFmtId="178" fontId="9" fillId="0" borderId="36" xfId="0" applyNumberFormat="1" applyFont="1" applyBorder="1" applyAlignment="1">
      <alignment horizontal="right" vertical="center"/>
    </xf>
    <xf numFmtId="178" fontId="9" fillId="0" borderId="37" xfId="0" applyNumberFormat="1" applyFont="1" applyBorder="1" applyAlignment="1">
      <alignment horizontal="right" vertical="center"/>
    </xf>
    <xf numFmtId="0" fontId="11" fillId="6" borderId="35" xfId="0" applyFont="1" applyFill="1" applyBorder="1" applyAlignment="1">
      <alignment horizontal="center" vertical="center" wrapText="1"/>
    </xf>
    <xf numFmtId="178" fontId="72" fillId="0" borderId="36" xfId="0" applyNumberFormat="1" applyFont="1" applyBorder="1" applyAlignment="1">
      <alignment horizontal="right" vertical="center"/>
    </xf>
    <xf numFmtId="178" fontId="72" fillId="0" borderId="32" xfId="0" applyNumberFormat="1" applyFont="1" applyBorder="1" applyAlignment="1">
      <alignment horizontal="right" vertical="center"/>
    </xf>
    <xf numFmtId="0" fontId="74" fillId="6" borderId="211" xfId="0" applyFont="1" applyFill="1" applyBorder="1" applyAlignment="1">
      <alignment horizontal="center" vertical="center" wrapText="1" shrinkToFit="1"/>
    </xf>
    <xf numFmtId="0" fontId="74" fillId="6" borderId="142" xfId="0" applyFont="1" applyFill="1" applyBorder="1" applyAlignment="1">
      <alignment horizontal="center" vertical="center" wrapText="1" shrinkToFit="1"/>
    </xf>
    <xf numFmtId="0" fontId="74" fillId="6" borderId="141" xfId="0" applyFont="1" applyFill="1" applyBorder="1" applyAlignment="1">
      <alignment horizontal="center" vertical="center" wrapText="1" shrinkToFit="1"/>
    </xf>
    <xf numFmtId="0" fontId="74" fillId="0" borderId="140" xfId="0" applyFont="1" applyBorder="1" applyAlignment="1">
      <alignment horizontal="center" vertical="center"/>
    </xf>
    <xf numFmtId="0" fontId="73" fillId="0" borderId="142" xfId="0" applyFont="1" applyBorder="1" applyAlignment="1">
      <alignment horizontal="center" vertical="center"/>
    </xf>
    <xf numFmtId="0" fontId="74" fillId="0" borderId="142" xfId="0" applyFont="1" applyBorder="1" applyAlignment="1">
      <alignment horizontal="center" vertical="center" shrinkToFit="1"/>
    </xf>
    <xf numFmtId="0" fontId="73" fillId="0" borderId="142" xfId="0" applyFont="1" applyBorder="1" applyAlignment="1">
      <alignment horizontal="center" vertical="center" shrinkToFit="1"/>
    </xf>
    <xf numFmtId="0" fontId="73" fillId="0" borderId="143" xfId="0" applyFont="1" applyBorder="1" applyAlignment="1">
      <alignment horizontal="center" vertical="center" shrinkToFit="1"/>
    </xf>
    <xf numFmtId="0" fontId="74" fillId="6" borderId="208" xfId="0" applyFont="1" applyFill="1" applyBorder="1" applyAlignment="1">
      <alignment horizontal="center" vertical="center" wrapText="1"/>
    </xf>
    <xf numFmtId="0" fontId="74" fillId="6" borderId="165" xfId="0" applyFont="1" applyFill="1" applyBorder="1" applyAlignment="1">
      <alignment horizontal="center" vertical="center" wrapText="1"/>
    </xf>
    <xf numFmtId="0" fontId="74" fillId="6" borderId="164" xfId="0" applyFont="1" applyFill="1" applyBorder="1" applyAlignment="1">
      <alignment horizontal="center" vertical="center" wrapText="1"/>
    </xf>
    <xf numFmtId="0" fontId="74" fillId="0" borderId="165" xfId="0" applyFont="1" applyBorder="1" applyAlignment="1">
      <alignment horizontal="center" vertical="center" wrapText="1"/>
    </xf>
    <xf numFmtId="0" fontId="74" fillId="0" borderId="164" xfId="0" applyFont="1" applyBorder="1" applyAlignment="1">
      <alignment horizontal="center" vertical="center" wrapText="1"/>
    </xf>
    <xf numFmtId="0" fontId="77" fillId="0" borderId="163" xfId="0" applyFont="1" applyBorder="1" applyAlignment="1">
      <alignment horizontal="center" vertical="center" wrapText="1"/>
    </xf>
    <xf numFmtId="0" fontId="77" fillId="0" borderId="165" xfId="0" applyFont="1" applyBorder="1" applyAlignment="1">
      <alignment horizontal="center" vertical="center" wrapText="1"/>
    </xf>
    <xf numFmtId="0" fontId="77" fillId="0" borderId="164" xfId="0" applyFont="1" applyBorder="1" applyAlignment="1">
      <alignment horizontal="center" vertical="center" wrapText="1"/>
    </xf>
    <xf numFmtId="0" fontId="74" fillId="0" borderId="163" xfId="0" applyFont="1" applyBorder="1" applyAlignment="1">
      <alignment horizontal="center" vertical="center" wrapText="1"/>
    </xf>
    <xf numFmtId="0" fontId="74" fillId="0" borderId="209" xfId="0" applyFont="1" applyBorder="1" applyAlignment="1">
      <alignment horizontal="center" vertical="center" wrapText="1"/>
    </xf>
    <xf numFmtId="0" fontId="74" fillId="0" borderId="35" xfId="0" applyFont="1" applyBorder="1" applyAlignment="1">
      <alignment horizontal="center" vertical="center"/>
    </xf>
    <xf numFmtId="0" fontId="74" fillId="0" borderId="36" xfId="0" applyFont="1" applyBorder="1" applyAlignment="1">
      <alignment horizontal="center" vertical="center"/>
    </xf>
    <xf numFmtId="0" fontId="74" fillId="0" borderId="37" xfId="0" applyFont="1" applyBorder="1" applyAlignment="1">
      <alignment horizontal="center" vertical="center"/>
    </xf>
    <xf numFmtId="0" fontId="77" fillId="6" borderId="158" xfId="0" applyFont="1" applyFill="1" applyBorder="1" applyAlignment="1">
      <alignment horizontal="center" vertical="center"/>
    </xf>
    <xf numFmtId="0" fontId="77" fillId="0" borderId="158" xfId="0" applyFont="1" applyBorder="1" applyAlignment="1">
      <alignment horizontal="center" vertical="center"/>
    </xf>
    <xf numFmtId="0" fontId="77" fillId="0" borderId="53" xfId="0" applyFont="1" applyBorder="1" applyAlignment="1">
      <alignment horizontal="center" vertical="center"/>
    </xf>
    <xf numFmtId="0" fontId="74" fillId="6" borderId="212" xfId="0" applyFont="1" applyFill="1" applyBorder="1" applyAlignment="1">
      <alignment horizontal="center" vertical="center" shrinkToFit="1"/>
    </xf>
    <xf numFmtId="0" fontId="74" fillId="6" borderId="135" xfId="0" applyFont="1" applyFill="1" applyBorder="1" applyAlignment="1">
      <alignment horizontal="center" vertical="center" shrinkToFit="1"/>
    </xf>
    <xf numFmtId="0" fontId="74" fillId="6" borderId="134" xfId="0" applyFont="1" applyFill="1" applyBorder="1" applyAlignment="1">
      <alignment horizontal="center" vertical="center" shrinkToFit="1"/>
    </xf>
    <xf numFmtId="0" fontId="74" fillId="0" borderId="249" xfId="0" applyFont="1" applyBorder="1" applyAlignment="1">
      <alignment horizontal="left" vertical="center" wrapText="1"/>
    </xf>
    <xf numFmtId="0" fontId="74" fillId="0" borderId="213" xfId="0" applyFont="1" applyBorder="1" applyAlignment="1">
      <alignment horizontal="left" vertical="center" wrapText="1"/>
    </xf>
    <xf numFmtId="0" fontId="74" fillId="0" borderId="214" xfId="0" applyFont="1" applyBorder="1" applyAlignment="1">
      <alignment horizontal="left" vertical="center" wrapText="1"/>
    </xf>
    <xf numFmtId="0" fontId="74" fillId="0" borderId="133" xfId="0" applyFont="1" applyBorder="1" applyAlignment="1">
      <alignment horizontal="center" vertical="center"/>
    </xf>
    <xf numFmtId="0" fontId="74" fillId="0" borderId="135" xfId="0" applyFont="1" applyBorder="1" applyAlignment="1">
      <alignment horizontal="center" vertical="center"/>
    </xf>
    <xf numFmtId="0" fontId="74" fillId="0" borderId="139" xfId="0" applyFont="1" applyBorder="1" applyAlignment="1">
      <alignment horizontal="center" vertical="center"/>
    </xf>
    <xf numFmtId="0" fontId="73" fillId="6" borderId="169" xfId="0" applyFont="1" applyFill="1" applyBorder="1" applyAlignment="1">
      <alignment vertical="center" shrinkToFit="1"/>
    </xf>
    <xf numFmtId="0" fontId="73" fillId="6" borderId="42" xfId="0" applyFont="1" applyFill="1" applyBorder="1" applyAlignment="1">
      <alignment vertical="center" shrinkToFit="1"/>
    </xf>
    <xf numFmtId="0" fontId="76" fillId="0" borderId="164" xfId="0" applyFont="1" applyBorder="1" applyAlignment="1">
      <alignment horizontal="left" vertical="center" shrinkToFit="1"/>
    </xf>
    <xf numFmtId="0" fontId="76" fillId="0" borderId="42" xfId="0" applyFont="1" applyBorder="1" applyAlignment="1">
      <alignment horizontal="left" vertical="center" shrinkToFit="1"/>
    </xf>
    <xf numFmtId="0" fontId="75" fillId="6" borderId="216" xfId="0" applyFont="1" applyFill="1" applyBorder="1" applyAlignment="1">
      <alignment horizontal="center" vertical="center" shrinkToFit="1"/>
    </xf>
    <xf numFmtId="0" fontId="75" fillId="6" borderId="165" xfId="0" applyFont="1" applyFill="1" applyBorder="1" applyAlignment="1">
      <alignment horizontal="center" vertical="center" shrinkToFit="1"/>
    </xf>
    <xf numFmtId="179" fontId="75" fillId="0" borderId="164" xfId="0" applyNumberFormat="1" applyFont="1" applyBorder="1" applyAlignment="1">
      <alignment horizontal="right" vertical="center" shrinkToFit="1"/>
    </xf>
    <xf numFmtId="179" fontId="73" fillId="0" borderId="42" xfId="0" applyNumberFormat="1" applyFont="1" applyBorder="1" applyAlignment="1">
      <alignment horizontal="right" vertical="center" shrinkToFit="1"/>
    </xf>
    <xf numFmtId="179" fontId="73" fillId="0" borderId="29" xfId="0" applyNumberFormat="1" applyFont="1" applyBorder="1" applyAlignment="1">
      <alignment horizontal="right" vertical="center" shrinkToFit="1"/>
    </xf>
    <xf numFmtId="0" fontId="72" fillId="6" borderId="49" xfId="0" applyFont="1" applyFill="1" applyBorder="1" applyAlignment="1">
      <alignment horizontal="center" vertical="center"/>
    </xf>
    <xf numFmtId="0" fontId="72" fillId="6" borderId="36" xfId="0" applyFont="1" applyFill="1" applyBorder="1" applyAlignment="1">
      <alignment horizontal="center" vertical="center"/>
    </xf>
    <xf numFmtId="0" fontId="72" fillId="6" borderId="210" xfId="0" applyFont="1" applyFill="1" applyBorder="1" applyAlignment="1">
      <alignment horizontal="center" vertical="center"/>
    </xf>
    <xf numFmtId="0" fontId="77" fillId="0" borderId="36" xfId="0" applyFont="1" applyBorder="1" applyAlignment="1">
      <alignment horizontal="right" vertical="center"/>
    </xf>
    <xf numFmtId="0" fontId="77" fillId="0" borderId="37" xfId="0" applyFont="1" applyBorder="1" applyAlignment="1">
      <alignment horizontal="right" vertical="center"/>
    </xf>
    <xf numFmtId="0" fontId="72" fillId="6" borderId="35" xfId="0" applyFont="1" applyFill="1" applyBorder="1" applyAlignment="1">
      <alignment horizontal="center" vertical="center"/>
    </xf>
    <xf numFmtId="0" fontId="77" fillId="0" borderId="217" xfId="0" applyFont="1" applyBorder="1" applyAlignment="1">
      <alignment horizontal="left" vertical="center"/>
    </xf>
    <xf numFmtId="0" fontId="77" fillId="0" borderId="36" xfId="0" applyFont="1" applyBorder="1" applyAlignment="1">
      <alignment horizontal="left" vertical="center"/>
    </xf>
    <xf numFmtId="0" fontId="77" fillId="0" borderId="37" xfId="0" applyFont="1" applyBorder="1" applyAlignment="1">
      <alignment horizontal="left" vertical="center"/>
    </xf>
    <xf numFmtId="0" fontId="72" fillId="6" borderId="48" xfId="0" applyFont="1" applyFill="1" applyBorder="1" applyAlignment="1">
      <alignment horizontal="center" vertical="center"/>
    </xf>
    <xf numFmtId="0" fontId="72" fillId="6" borderId="4" xfId="0" applyFont="1" applyFill="1" applyBorder="1" applyAlignment="1">
      <alignment horizontal="center" vertical="center"/>
    </xf>
    <xf numFmtId="0" fontId="72" fillId="6" borderId="170" xfId="0" applyFont="1" applyFill="1" applyBorder="1" applyAlignment="1">
      <alignment horizontal="center" vertical="center"/>
    </xf>
    <xf numFmtId="0" fontId="77" fillId="0" borderId="172" xfId="0" applyFont="1" applyBorder="1" applyAlignment="1">
      <alignment horizontal="left" vertical="center"/>
    </xf>
    <xf numFmtId="0" fontId="77" fillId="0" borderId="4" xfId="0" applyFont="1" applyBorder="1" applyAlignment="1">
      <alignment horizontal="left" vertical="center"/>
    </xf>
    <xf numFmtId="0" fontId="77" fillId="0" borderId="5" xfId="0" applyFont="1" applyBorder="1" applyAlignment="1">
      <alignment horizontal="left" vertical="center"/>
    </xf>
    <xf numFmtId="0" fontId="74" fillId="6" borderId="23" xfId="0" applyFont="1" applyFill="1" applyBorder="1" applyAlignment="1">
      <alignment horizontal="center" vertical="center" wrapText="1" shrinkToFit="1"/>
    </xf>
    <xf numFmtId="0" fontId="74" fillId="6" borderId="39" xfId="0" applyFont="1" applyFill="1" applyBorder="1" applyAlignment="1">
      <alignment horizontal="center" vertical="center" wrapText="1" shrinkToFit="1"/>
    </xf>
    <xf numFmtId="0" fontId="74" fillId="6" borderId="44" xfId="0" applyFont="1" applyFill="1" applyBorder="1" applyAlignment="1">
      <alignment horizontal="center" vertical="center" wrapText="1" shrinkToFit="1"/>
    </xf>
    <xf numFmtId="0" fontId="74" fillId="0" borderId="142" xfId="0" applyFont="1" applyBorder="1" applyAlignment="1">
      <alignment horizontal="center" vertical="center"/>
    </xf>
    <xf numFmtId="0" fontId="74" fillId="0" borderId="143" xfId="0" applyFont="1" applyBorder="1" applyAlignment="1">
      <alignment horizontal="center" vertical="center"/>
    </xf>
    <xf numFmtId="0" fontId="74" fillId="6" borderId="23" xfId="0" applyFont="1" applyFill="1" applyBorder="1" applyAlignment="1">
      <alignment horizontal="center" vertical="center" shrinkToFit="1"/>
    </xf>
    <xf numFmtId="0" fontId="74" fillId="6" borderId="39" xfId="0" applyFont="1" applyFill="1" applyBorder="1" applyAlignment="1">
      <alignment horizontal="center" vertical="center" shrinkToFit="1"/>
    </xf>
    <xf numFmtId="0" fontId="74" fillId="6" borderId="44" xfId="0" applyFont="1" applyFill="1" applyBorder="1" applyAlignment="1">
      <alignment horizontal="center" vertical="center" shrinkToFit="1"/>
    </xf>
    <xf numFmtId="0" fontId="74" fillId="0" borderId="43" xfId="0" applyFont="1" applyBorder="1" applyAlignment="1">
      <alignment horizontal="center" vertical="center"/>
    </xf>
    <xf numFmtId="0" fontId="74" fillId="0" borderId="39" xfId="0" applyFont="1" applyBorder="1" applyAlignment="1">
      <alignment horizontal="center" vertical="center"/>
    </xf>
    <xf numFmtId="0" fontId="74" fillId="0" borderId="40" xfId="0" applyFont="1" applyBorder="1" applyAlignment="1">
      <alignment horizontal="center" vertical="center"/>
    </xf>
    <xf numFmtId="0" fontId="74" fillId="6" borderId="169" xfId="0" applyFont="1" applyFill="1" applyBorder="1" applyAlignment="1">
      <alignment horizontal="center" vertical="center" shrinkToFit="1"/>
    </xf>
    <xf numFmtId="0" fontId="74" fillId="6" borderId="42" xfId="0" applyFont="1" applyFill="1" applyBorder="1" applyAlignment="1">
      <alignment horizontal="center" vertical="center" shrinkToFit="1"/>
    </xf>
    <xf numFmtId="0" fontId="74" fillId="6" borderId="47" xfId="0" applyFont="1" applyFill="1" applyBorder="1" applyAlignment="1">
      <alignment horizontal="center" vertical="center" shrinkToFit="1"/>
    </xf>
    <xf numFmtId="0" fontId="74" fillId="0" borderId="52" xfId="0" applyFont="1" applyBorder="1" applyAlignment="1">
      <alignment horizontal="center" vertical="center"/>
    </xf>
    <xf numFmtId="0" fontId="74" fillId="0" borderId="42" xfId="0" applyFont="1" applyBorder="1" applyAlignment="1">
      <alignment horizontal="center" vertical="center"/>
    </xf>
    <xf numFmtId="0" fontId="74" fillId="0" borderId="29" xfId="0" applyFont="1" applyBorder="1" applyAlignment="1">
      <alignment horizontal="center" vertical="center"/>
    </xf>
    <xf numFmtId="0" fontId="74" fillId="6" borderId="18" xfId="0" applyFont="1" applyFill="1" applyBorder="1" applyAlignment="1">
      <alignment horizontal="center" vertical="center"/>
    </xf>
    <xf numFmtId="0" fontId="74" fillId="6" borderId="33" xfId="0" applyFont="1" applyFill="1" applyBorder="1" applyAlignment="1">
      <alignment horizontal="center" vertical="center"/>
    </xf>
    <xf numFmtId="0" fontId="72" fillId="0" borderId="196" xfId="0" applyFont="1" applyBorder="1" applyAlignment="1">
      <alignment horizontal="center" vertical="center"/>
    </xf>
    <xf numFmtId="0" fontId="72" fillId="0" borderId="33" xfId="0" applyFont="1" applyBorder="1" applyAlignment="1">
      <alignment horizontal="center" vertical="center"/>
    </xf>
    <xf numFmtId="0" fontId="72" fillId="0" borderId="34" xfId="0" applyFont="1" applyBorder="1" applyAlignment="1">
      <alignment horizontal="center" vertical="center"/>
    </xf>
    <xf numFmtId="0" fontId="74" fillId="6" borderId="1" xfId="0" applyFont="1" applyFill="1" applyBorder="1" applyAlignment="1">
      <alignment horizontal="center" vertical="center"/>
    </xf>
    <xf numFmtId="0" fontId="77" fillId="0" borderId="196" xfId="0" applyFont="1" applyBorder="1" applyAlignment="1">
      <alignment horizontal="center" vertical="center"/>
    </xf>
    <xf numFmtId="0" fontId="77" fillId="0" borderId="33" xfId="0" applyFont="1" applyBorder="1" applyAlignment="1">
      <alignment horizontal="center" vertical="center"/>
    </xf>
    <xf numFmtId="0" fontId="77" fillId="0" borderId="34" xfId="0" applyFont="1" applyBorder="1" applyAlignment="1">
      <alignment horizontal="center" vertical="center"/>
    </xf>
    <xf numFmtId="0" fontId="74" fillId="6" borderId="71" xfId="0" applyFont="1" applyFill="1" applyBorder="1" applyAlignment="1">
      <alignment horizontal="center" vertical="center"/>
    </xf>
    <xf numFmtId="0" fontId="72" fillId="0" borderId="28" xfId="0" applyFont="1" applyBorder="1" applyAlignment="1">
      <alignment horizontal="center" vertical="center"/>
    </xf>
    <xf numFmtId="0" fontId="72" fillId="6" borderId="41" xfId="0" applyFont="1" applyFill="1" applyBorder="1" applyAlignment="1">
      <alignment horizontal="center" vertical="center" shrinkToFit="1"/>
    </xf>
    <xf numFmtId="0" fontId="72" fillId="6" borderId="38" xfId="0" applyFont="1" applyFill="1" applyBorder="1" applyAlignment="1">
      <alignment horizontal="center" vertical="center" shrinkToFit="1"/>
    </xf>
    <xf numFmtId="0" fontId="72" fillId="6" borderId="215" xfId="0" applyFont="1" applyFill="1" applyBorder="1" applyAlignment="1">
      <alignment horizontal="center" vertical="center" shrinkToFit="1"/>
    </xf>
    <xf numFmtId="0" fontId="72" fillId="0" borderId="38" xfId="0" applyFont="1" applyBorder="1" applyAlignment="1">
      <alignment vertical="center"/>
    </xf>
    <xf numFmtId="0" fontId="72" fillId="0" borderId="46" xfId="0" applyFont="1" applyBorder="1" applyAlignment="1">
      <alignment vertical="center"/>
    </xf>
    <xf numFmtId="0" fontId="72" fillId="6" borderId="11" xfId="0" applyFont="1" applyFill="1" applyBorder="1" applyAlignment="1">
      <alignment horizontal="center" vertical="center" shrinkToFit="1"/>
    </xf>
    <xf numFmtId="0" fontId="77" fillId="0" borderId="218" xfId="0" applyFont="1" applyBorder="1" applyAlignment="1">
      <alignment horizontal="left" vertical="center"/>
    </xf>
    <xf numFmtId="0" fontId="77" fillId="0" borderId="38" xfId="0" applyFont="1" applyBorder="1" applyAlignment="1">
      <alignment horizontal="left" vertical="center"/>
    </xf>
    <xf numFmtId="0" fontId="77" fillId="0" borderId="46" xfId="0" applyFont="1" applyBorder="1" applyAlignment="1">
      <alignment horizontal="left" vertical="center"/>
    </xf>
    <xf numFmtId="0" fontId="72" fillId="6" borderId="1" xfId="0" applyFont="1" applyFill="1" applyBorder="1" applyAlignment="1">
      <alignment horizontal="center" vertical="center"/>
    </xf>
    <xf numFmtId="0" fontId="72" fillId="6" borderId="33" xfId="0" applyFont="1" applyFill="1" applyBorder="1" applyAlignment="1">
      <alignment horizontal="center" vertical="center"/>
    </xf>
    <xf numFmtId="0" fontId="72" fillId="6" borderId="161" xfId="0" applyFont="1" applyFill="1" applyBorder="1" applyAlignment="1">
      <alignment horizontal="center" vertical="center"/>
    </xf>
    <xf numFmtId="0" fontId="77" fillId="0" borderId="162" xfId="0" applyFont="1" applyBorder="1" applyAlignment="1">
      <alignment horizontal="left" vertical="center"/>
    </xf>
    <xf numFmtId="0" fontId="77" fillId="0" borderId="33" xfId="0" applyFont="1" applyBorder="1" applyAlignment="1">
      <alignment horizontal="left" vertical="center"/>
    </xf>
    <xf numFmtId="0" fontId="77" fillId="0" borderId="28" xfId="0" applyFont="1" applyBorder="1" applyAlignment="1">
      <alignment horizontal="left" vertical="center"/>
    </xf>
    <xf numFmtId="0" fontId="74" fillId="6" borderId="18" xfId="0" applyFont="1" applyFill="1" applyBorder="1" applyAlignment="1">
      <alignment horizontal="center" vertical="center" wrapText="1"/>
    </xf>
    <xf numFmtId="0" fontId="74" fillId="6" borderId="33" xfId="0" applyFont="1" applyFill="1" applyBorder="1" applyAlignment="1">
      <alignment horizontal="center" vertical="center" wrapText="1"/>
    </xf>
    <xf numFmtId="0" fontId="74" fillId="6" borderId="34" xfId="0" applyFont="1" applyFill="1" applyBorder="1" applyAlignment="1">
      <alignment horizontal="center" vertical="center" wrapText="1"/>
    </xf>
    <xf numFmtId="0" fontId="74" fillId="11" borderId="1" xfId="0" applyFont="1" applyFill="1" applyBorder="1" applyAlignment="1">
      <alignment horizontal="center" vertical="center"/>
    </xf>
    <xf numFmtId="0" fontId="74" fillId="11" borderId="33" xfId="0" applyFont="1" applyFill="1" applyBorder="1" applyAlignment="1">
      <alignment horizontal="center" vertical="center"/>
    </xf>
    <xf numFmtId="0" fontId="74" fillId="11" borderId="28" xfId="0" applyFont="1" applyFill="1" applyBorder="1" applyAlignment="1">
      <alignment horizontal="center" vertical="center"/>
    </xf>
    <xf numFmtId="0" fontId="74" fillId="6" borderId="226"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74" fillId="11" borderId="229" xfId="0" applyFont="1" applyFill="1" applyBorder="1" applyAlignment="1">
      <alignment horizontal="center" vertical="center"/>
    </xf>
    <xf numFmtId="0" fontId="72" fillId="0" borderId="8" xfId="0" applyFont="1" applyBorder="1" applyAlignment="1">
      <alignment horizontal="left" vertical="center"/>
    </xf>
    <xf numFmtId="0" fontId="72" fillId="0" borderId="7" xfId="0" applyFont="1" applyBorder="1" applyAlignment="1">
      <alignment horizontal="left" vertical="center"/>
    </xf>
    <xf numFmtId="0" fontId="72" fillId="0" borderId="160" xfId="0" applyFont="1" applyBorder="1" applyAlignment="1">
      <alignment horizontal="left" vertical="center"/>
    </xf>
    <xf numFmtId="0" fontId="72" fillId="0" borderId="0" xfId="0" applyFont="1" applyAlignment="1">
      <alignment horizontal="left" vertical="center" wrapText="1"/>
    </xf>
    <xf numFmtId="0" fontId="74" fillId="6" borderId="49" xfId="0" applyFont="1" applyFill="1" applyBorder="1" applyAlignment="1">
      <alignment horizontal="center" vertical="center" wrapText="1" shrinkToFit="1"/>
    </xf>
    <xf numFmtId="0" fontId="74" fillId="6" borderId="36" xfId="0" applyFont="1" applyFill="1" applyBorder="1" applyAlignment="1">
      <alignment horizontal="center" vertical="center" wrapText="1" shrinkToFit="1"/>
    </xf>
    <xf numFmtId="0" fontId="74" fillId="6" borderId="227" xfId="0" applyFont="1" applyFill="1" applyBorder="1" applyAlignment="1">
      <alignment horizontal="center" vertical="center" wrapText="1" shrinkToFit="1"/>
    </xf>
    <xf numFmtId="0" fontId="74" fillId="0" borderId="36" xfId="0" applyFont="1" applyBorder="1" applyAlignment="1">
      <alignment horizontal="center" vertical="center" shrinkToFit="1"/>
    </xf>
    <xf numFmtId="0" fontId="74" fillId="0" borderId="32" xfId="0" applyFont="1" applyBorder="1" applyAlignment="1">
      <alignment horizontal="center" vertical="center" shrinkToFit="1"/>
    </xf>
    <xf numFmtId="0" fontId="74" fillId="6" borderId="147" xfId="0" applyFont="1" applyFill="1" applyBorder="1" applyAlignment="1">
      <alignment horizontal="center" vertical="center" wrapText="1" shrinkToFit="1"/>
    </xf>
    <xf numFmtId="0" fontId="74" fillId="6" borderId="2" xfId="0" applyFont="1" applyFill="1" applyBorder="1" applyAlignment="1">
      <alignment horizontal="center" vertical="center" wrapText="1" shrinkToFit="1"/>
    </xf>
    <xf numFmtId="0" fontId="74" fillId="6" borderId="2" xfId="0" applyFont="1" applyFill="1" applyBorder="1" applyAlignment="1">
      <alignment horizontal="center" vertical="center" shrinkToFit="1"/>
    </xf>
    <xf numFmtId="0" fontId="74" fillId="6" borderId="228" xfId="0" applyFont="1" applyFill="1" applyBorder="1" applyAlignment="1">
      <alignment horizontal="center" vertical="center" shrinkToFit="1"/>
    </xf>
    <xf numFmtId="0" fontId="74" fillId="0" borderId="33" xfId="0" applyFont="1" applyBorder="1" applyAlignment="1">
      <alignment horizontal="center" vertical="center" shrinkToFit="1"/>
    </xf>
    <xf numFmtId="0" fontId="74" fillId="6" borderId="1" xfId="0" applyFont="1" applyFill="1" applyBorder="1" applyAlignment="1">
      <alignment horizontal="center" vertical="center" shrinkToFit="1"/>
    </xf>
    <xf numFmtId="0" fontId="74" fillId="6" borderId="33" xfId="0" applyFont="1" applyFill="1" applyBorder="1" applyAlignment="1">
      <alignment horizontal="center" vertical="center" shrinkToFit="1"/>
    </xf>
    <xf numFmtId="0" fontId="74" fillId="6" borderId="226" xfId="0" applyFont="1" applyFill="1" applyBorder="1" applyAlignment="1">
      <alignment horizontal="center" vertical="center" shrinkToFit="1"/>
    </xf>
    <xf numFmtId="0" fontId="74" fillId="0" borderId="28" xfId="0" applyFont="1" applyBorder="1" applyAlignment="1">
      <alignment horizontal="center" vertical="center" shrinkToFit="1"/>
    </xf>
    <xf numFmtId="0" fontId="11" fillId="6" borderId="18" xfId="0" applyFont="1" applyFill="1" applyBorder="1" applyAlignment="1">
      <alignment horizontal="center" vertical="center" shrinkToFit="1"/>
    </xf>
    <xf numFmtId="0" fontId="11" fillId="6" borderId="33" xfId="0" applyFont="1" applyFill="1" applyBorder="1" applyAlignment="1">
      <alignment horizontal="center" vertical="center" shrinkToFit="1"/>
    </xf>
    <xf numFmtId="0" fontId="74" fillId="0" borderId="229" xfId="0" applyFont="1" applyBorder="1" applyAlignment="1">
      <alignment horizontal="center" vertical="center" shrinkToFit="1"/>
    </xf>
    <xf numFmtId="0" fontId="74" fillId="6" borderId="18" xfId="0" applyFont="1" applyFill="1" applyBorder="1" applyAlignment="1">
      <alignment horizontal="center" vertical="center" shrinkToFit="1"/>
    </xf>
    <xf numFmtId="0" fontId="74" fillId="0" borderId="162" xfId="0" applyFont="1" applyBorder="1" applyAlignment="1">
      <alignment horizontal="center" vertical="center" shrinkToFit="1"/>
    </xf>
    <xf numFmtId="0" fontId="74" fillId="6" borderId="52" xfId="0" applyFont="1" applyFill="1" applyBorder="1" applyAlignment="1">
      <alignment horizontal="center" vertical="center" shrinkToFit="1"/>
    </xf>
    <xf numFmtId="0" fontId="74" fillId="0" borderId="164" xfId="0" applyFont="1" applyBorder="1" applyAlignment="1">
      <alignment horizontal="center" vertical="center" shrinkToFit="1"/>
    </xf>
    <xf numFmtId="0" fontId="74" fillId="0" borderId="42" xfId="0" applyFont="1" applyBorder="1" applyAlignment="1">
      <alignment horizontal="center" vertical="center" shrinkToFit="1"/>
    </xf>
    <xf numFmtId="0" fontId="74" fillId="6" borderId="230" xfId="0" applyFont="1" applyFill="1" applyBorder="1" applyAlignment="1">
      <alignment horizontal="center" vertical="center" shrinkToFit="1"/>
    </xf>
    <xf numFmtId="0" fontId="74" fillId="0" borderId="29" xfId="0" applyFont="1" applyBorder="1" applyAlignment="1">
      <alignment horizontal="center" vertical="center" shrinkToFit="1"/>
    </xf>
    <xf numFmtId="0" fontId="72" fillId="4" borderId="124" xfId="0" applyFont="1" applyFill="1" applyBorder="1" applyAlignment="1">
      <alignment horizontal="center" vertical="center" wrapText="1"/>
    </xf>
    <xf numFmtId="0" fontId="72" fillId="4" borderId="51" xfId="0" applyFont="1" applyFill="1" applyBorder="1" applyAlignment="1">
      <alignment horizontal="center" vertical="center" wrapText="1"/>
    </xf>
    <xf numFmtId="0" fontId="72" fillId="4" borderId="21" xfId="0" applyFont="1" applyFill="1" applyBorder="1" applyAlignment="1">
      <alignment horizontal="center" vertical="center" wrapText="1"/>
    </xf>
    <xf numFmtId="0" fontId="72" fillId="4" borderId="35" xfId="0" applyFont="1" applyFill="1" applyBorder="1" applyAlignment="1">
      <alignment horizontal="center" vertical="center" shrinkToFit="1"/>
    </xf>
    <xf numFmtId="0" fontId="72" fillId="4" borderId="36" xfId="0" applyFont="1" applyFill="1" applyBorder="1" applyAlignment="1">
      <alignment horizontal="center" vertical="center" shrinkToFit="1"/>
    </xf>
    <xf numFmtId="0" fontId="72" fillId="4" borderId="210" xfId="0" applyFont="1" applyFill="1" applyBorder="1" applyAlignment="1">
      <alignment horizontal="center" vertical="center" shrinkToFit="1"/>
    </xf>
    <xf numFmtId="0" fontId="72" fillId="0" borderId="217" xfId="0" applyFont="1" applyBorder="1" applyAlignment="1">
      <alignment horizontal="center" vertical="center" shrinkToFit="1"/>
    </xf>
    <xf numFmtId="0" fontId="72" fillId="0" borderId="36" xfId="0" applyFont="1" applyBorder="1" applyAlignment="1">
      <alignment horizontal="center" vertical="center" shrinkToFit="1"/>
    </xf>
    <xf numFmtId="0" fontId="72" fillId="0" borderId="210" xfId="0" applyFont="1" applyBorder="1" applyAlignment="1">
      <alignment horizontal="center" vertical="center" shrinkToFit="1"/>
    </xf>
    <xf numFmtId="0" fontId="72" fillId="0" borderId="37" xfId="0" applyFont="1" applyBorder="1" applyAlignment="1">
      <alignment horizontal="center" vertical="center" shrinkToFit="1"/>
    </xf>
    <xf numFmtId="0" fontId="77" fillId="0" borderId="35" xfId="0" applyFont="1" applyBorder="1" applyAlignment="1">
      <alignment horizontal="center" vertical="center"/>
    </xf>
    <xf numFmtId="0" fontId="77" fillId="0" borderId="36" xfId="0" applyFont="1" applyBorder="1" applyAlignment="1">
      <alignment horizontal="center" vertical="center"/>
    </xf>
    <xf numFmtId="0" fontId="77" fillId="0" borderId="32" xfId="0" applyFont="1" applyBorder="1" applyAlignment="1">
      <alignment horizontal="center" vertical="center"/>
    </xf>
    <xf numFmtId="0" fontId="9" fillId="4" borderId="43" xfId="0" applyFont="1" applyFill="1" applyBorder="1" applyAlignment="1">
      <alignment horizontal="center" vertical="center" wrapText="1"/>
    </xf>
    <xf numFmtId="0" fontId="0" fillId="0" borderId="39" xfId="0" applyBorder="1" applyAlignment="1">
      <alignment horizontal="center" vertical="center" wrapText="1"/>
    </xf>
    <xf numFmtId="0" fontId="9" fillId="4" borderId="10" xfId="0" applyFont="1" applyFill="1"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9" fillId="0" borderId="222" xfId="0" applyFont="1" applyBorder="1" applyAlignment="1">
      <alignment horizontal="center" vertical="center"/>
    </xf>
    <xf numFmtId="0" fontId="9" fillId="0" borderId="142" xfId="0" applyFont="1" applyBorder="1" applyAlignment="1">
      <alignment horizontal="center" vertical="center"/>
    </xf>
    <xf numFmtId="0" fontId="9" fillId="0" borderId="167" xfId="0" applyFont="1" applyBorder="1" applyAlignment="1">
      <alignment horizontal="center" vertical="center"/>
    </xf>
    <xf numFmtId="0" fontId="57" fillId="0" borderId="142" xfId="0" applyFont="1" applyBorder="1" applyAlignment="1">
      <alignment horizontal="center" vertical="center"/>
    </xf>
    <xf numFmtId="0" fontId="57" fillId="0" borderId="143" xfId="0" applyFont="1" applyBorder="1" applyAlignment="1">
      <alignment horizontal="center" vertical="center"/>
    </xf>
    <xf numFmtId="0" fontId="9" fillId="0" borderId="233" xfId="0" applyFont="1" applyBorder="1" applyAlignment="1">
      <alignment horizontal="left" vertical="center" wrapText="1"/>
    </xf>
    <xf numFmtId="0" fontId="9" fillId="0" borderId="213" xfId="0" applyFont="1" applyBorder="1" applyAlignment="1">
      <alignment horizontal="left" vertical="center" wrapText="1"/>
    </xf>
    <xf numFmtId="0" fontId="9" fillId="0" borderId="234" xfId="0" applyFont="1" applyBorder="1" applyAlignment="1">
      <alignment horizontal="left" vertical="center" wrapText="1"/>
    </xf>
    <xf numFmtId="0" fontId="57" fillId="0" borderId="213" xfId="0" applyFont="1" applyBorder="1" applyAlignment="1">
      <alignment horizontal="center" vertical="center"/>
    </xf>
    <xf numFmtId="0" fontId="57" fillId="0" borderId="214" xfId="0" applyFont="1" applyBorder="1" applyAlignment="1">
      <alignment horizontal="center" vertical="center"/>
    </xf>
    <xf numFmtId="0" fontId="61" fillId="4" borderId="1" xfId="0" applyFont="1" applyFill="1" applyBorder="1" applyAlignment="1">
      <alignment vertical="center" wrapText="1"/>
    </xf>
    <xf numFmtId="0" fontId="61" fillId="4" borderId="33" xfId="0" applyFont="1" applyFill="1" applyBorder="1" applyAlignment="1">
      <alignment vertical="center" wrapText="1"/>
    </xf>
    <xf numFmtId="0" fontId="61" fillId="4" borderId="34" xfId="0" applyFont="1" applyFill="1" applyBorder="1" applyAlignment="1">
      <alignment vertical="center" wrapText="1"/>
    </xf>
    <xf numFmtId="0" fontId="61" fillId="4" borderId="1" xfId="0" applyFont="1" applyFill="1" applyBorder="1" applyAlignment="1">
      <alignment vertical="center" shrinkToFit="1"/>
    </xf>
    <xf numFmtId="0" fontId="61" fillId="4" borderId="33" xfId="0" applyFont="1" applyFill="1" applyBorder="1" applyAlignment="1">
      <alignment vertical="center" shrinkToFit="1"/>
    </xf>
    <xf numFmtId="0" fontId="61" fillId="4" borderId="34" xfId="0" applyFont="1" applyFill="1" applyBorder="1" applyAlignment="1">
      <alignment vertical="center" shrinkToFit="1"/>
    </xf>
    <xf numFmtId="0" fontId="9" fillId="0" borderId="233" xfId="0" applyFont="1" applyBorder="1" applyAlignment="1">
      <alignment vertical="center" wrapText="1"/>
    </xf>
    <xf numFmtId="0" fontId="9" fillId="0" borderId="213" xfId="0" applyFont="1" applyBorder="1" applyAlignment="1">
      <alignment vertical="center" wrapText="1"/>
    </xf>
    <xf numFmtId="0" fontId="9" fillId="0" borderId="234" xfId="0" applyFont="1" applyBorder="1" applyAlignment="1">
      <alignment vertical="center" wrapText="1"/>
    </xf>
    <xf numFmtId="0" fontId="9" fillId="0" borderId="233" xfId="0" applyFont="1" applyBorder="1" applyAlignment="1">
      <alignment vertical="center"/>
    </xf>
    <xf numFmtId="0" fontId="9" fillId="0" borderId="213" xfId="0" applyFont="1" applyBorder="1" applyAlignment="1">
      <alignment vertical="center"/>
    </xf>
    <xf numFmtId="0" fontId="9" fillId="0" borderId="234" xfId="0" applyFont="1" applyBorder="1" applyAlignment="1">
      <alignment vertical="center"/>
    </xf>
    <xf numFmtId="0" fontId="9" fillId="0" borderId="221" xfId="0" applyFont="1" applyBorder="1" applyAlignment="1">
      <alignment vertical="center" wrapText="1"/>
    </xf>
    <xf numFmtId="0" fontId="9" fillId="0" borderId="131" xfId="0" applyFont="1" applyBorder="1" applyAlignment="1">
      <alignment vertical="center" wrapText="1"/>
    </xf>
    <xf numFmtId="0" fontId="9" fillId="0" borderId="235" xfId="0" applyFont="1" applyBorder="1" applyAlignment="1">
      <alignment vertical="center" wrapText="1"/>
    </xf>
    <xf numFmtId="0" fontId="9" fillId="4" borderId="1"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161" xfId="0" applyFont="1" applyFill="1" applyBorder="1" applyAlignment="1">
      <alignment horizontal="center" vertical="center" shrinkToFit="1"/>
    </xf>
    <xf numFmtId="0" fontId="61" fillId="0" borderId="192" xfId="0" applyFont="1" applyBorder="1" applyAlignment="1">
      <alignment horizontal="center" vertical="center" shrinkToFit="1"/>
    </xf>
    <xf numFmtId="0" fontId="61" fillId="0" borderId="193" xfId="0" applyFont="1" applyBorder="1" applyAlignment="1">
      <alignment horizontal="center" vertical="center" shrinkToFit="1"/>
    </xf>
    <xf numFmtId="0" fontId="61" fillId="4" borderId="194" xfId="0" applyFont="1" applyFill="1" applyBorder="1" applyAlignment="1">
      <alignment horizontal="center" vertical="center" shrinkToFit="1"/>
    </xf>
    <xf numFmtId="0" fontId="61" fillId="4" borderId="186" xfId="0" applyFont="1" applyFill="1" applyBorder="1" applyAlignment="1">
      <alignment horizontal="center" vertical="center" shrinkToFit="1"/>
    </xf>
    <xf numFmtId="0" fontId="61" fillId="4" borderId="236" xfId="0" applyFont="1" applyFill="1" applyBorder="1" applyAlignment="1">
      <alignment horizontal="center" vertical="center" shrinkToFit="1"/>
    </xf>
    <xf numFmtId="0" fontId="61" fillId="0" borderId="186" xfId="0" applyFont="1" applyBorder="1" applyAlignment="1">
      <alignment horizontal="center" vertical="center" shrinkToFit="1"/>
    </xf>
    <xf numFmtId="0" fontId="61" fillId="0" borderId="187" xfId="0" applyFont="1" applyBorder="1" applyAlignment="1">
      <alignment horizontal="center" vertical="center" shrinkToFit="1"/>
    </xf>
    <xf numFmtId="0" fontId="9" fillId="0" borderId="0" xfId="21" applyFont="1" applyAlignment="1">
      <alignment horizontal="left" vertical="center"/>
    </xf>
    <xf numFmtId="0" fontId="61" fillId="0" borderId="0" xfId="21" applyFont="1" applyAlignment="1">
      <alignment vertical="center"/>
    </xf>
    <xf numFmtId="0" fontId="11" fillId="6" borderId="1" xfId="21" applyFont="1" applyFill="1" applyBorder="1" applyAlignment="1">
      <alignment horizontal="center" vertical="center" wrapText="1" shrinkToFit="1"/>
    </xf>
    <xf numFmtId="0" fontId="11" fillId="6" borderId="33" xfId="21" applyFont="1" applyFill="1" applyBorder="1" applyAlignment="1">
      <alignment horizontal="center" vertical="center" wrapText="1" shrinkToFit="1"/>
    </xf>
    <xf numFmtId="0" fontId="11" fillId="6" borderId="34" xfId="21" applyFont="1" applyFill="1" applyBorder="1" applyAlignment="1">
      <alignment horizontal="center" vertical="center" wrapText="1" shrinkToFit="1"/>
    </xf>
    <xf numFmtId="0" fontId="72" fillId="6" borderId="169" xfId="0" applyFont="1" applyFill="1" applyBorder="1" applyAlignment="1">
      <alignment horizontal="center" vertical="center" shrinkToFit="1"/>
    </xf>
    <xf numFmtId="0" fontId="72" fillId="6" borderId="42" xfId="0" applyFont="1" applyFill="1" applyBorder="1" applyAlignment="1">
      <alignment horizontal="center" vertical="center" shrinkToFit="1"/>
    </xf>
    <xf numFmtId="0" fontId="72" fillId="11" borderId="52" xfId="0" applyFont="1" applyFill="1" applyBorder="1" applyAlignment="1">
      <alignment horizontal="center" vertical="center"/>
    </xf>
    <xf numFmtId="0" fontId="72" fillId="11" borderId="42" xfId="0" applyFont="1" applyFill="1" applyBorder="1" applyAlignment="1">
      <alignment horizontal="center" vertical="center"/>
    </xf>
    <xf numFmtId="0" fontId="72" fillId="11" borderId="47" xfId="0" applyFont="1" applyFill="1" applyBorder="1" applyAlignment="1">
      <alignment horizontal="center" vertical="center"/>
    </xf>
    <xf numFmtId="0" fontId="72" fillId="11" borderId="11" xfId="0" applyFont="1" applyFill="1" applyBorder="1" applyAlignment="1">
      <alignment horizontal="center" vertical="center"/>
    </xf>
    <xf numFmtId="0" fontId="72" fillId="11" borderId="38" xfId="0" applyFont="1" applyFill="1" applyBorder="1" applyAlignment="1">
      <alignment horizontal="center" vertical="center"/>
    </xf>
    <xf numFmtId="0" fontId="72" fillId="11" borderId="30" xfId="0" applyFont="1" applyFill="1" applyBorder="1" applyAlignment="1">
      <alignment horizontal="center" vertical="center"/>
    </xf>
    <xf numFmtId="0" fontId="9" fillId="6" borderId="17" xfId="0" applyFont="1" applyFill="1" applyBorder="1" applyAlignment="1">
      <alignment horizontal="left" vertical="center" wrapText="1" shrinkToFit="1"/>
    </xf>
    <xf numFmtId="0" fontId="9" fillId="6" borderId="20" xfId="0" applyFont="1" applyFill="1" applyBorder="1" applyAlignment="1">
      <alignment horizontal="left" vertical="center" wrapText="1" shrinkToFit="1"/>
    </xf>
    <xf numFmtId="0" fontId="9" fillId="11" borderId="123" xfId="0" applyFont="1" applyFill="1" applyBorder="1" applyAlignment="1">
      <alignment horizontal="center" vertical="center"/>
    </xf>
    <xf numFmtId="0" fontId="9" fillId="11" borderId="20" xfId="0" applyFont="1" applyFill="1" applyBorder="1" applyAlignment="1">
      <alignment horizontal="center" vertical="center"/>
    </xf>
    <xf numFmtId="0" fontId="9" fillId="11" borderId="119" xfId="0" applyFont="1" applyFill="1" applyBorder="1" applyAlignment="1">
      <alignment horizontal="center" vertical="center"/>
    </xf>
    <xf numFmtId="0" fontId="9" fillId="11" borderId="31" xfId="0" applyFont="1" applyFill="1" applyBorder="1" applyAlignment="1">
      <alignment horizontal="center" vertical="center"/>
    </xf>
    <xf numFmtId="0" fontId="75" fillId="4" borderId="1" xfId="0" applyFont="1" applyFill="1" applyBorder="1" applyAlignment="1">
      <alignment vertical="center" wrapText="1"/>
    </xf>
    <xf numFmtId="0" fontId="75" fillId="4" borderId="33" xfId="0" applyFont="1" applyFill="1" applyBorder="1" applyAlignment="1">
      <alignment vertical="center" wrapText="1"/>
    </xf>
    <xf numFmtId="0" fontId="75" fillId="4" borderId="34" xfId="0" applyFont="1" applyFill="1" applyBorder="1" applyAlignment="1">
      <alignment vertical="center" wrapText="1"/>
    </xf>
    <xf numFmtId="0" fontId="75" fillId="4" borderId="52" xfId="0" applyFont="1" applyFill="1" applyBorder="1" applyAlignment="1">
      <alignment vertical="center" shrinkToFit="1"/>
    </xf>
    <xf numFmtId="0" fontId="75" fillId="4" borderId="42" xfId="0" applyFont="1" applyFill="1" applyBorder="1" applyAlignment="1">
      <alignment vertical="center" shrinkToFit="1"/>
    </xf>
    <xf numFmtId="0" fontId="75" fillId="4" borderId="47" xfId="0" applyFont="1" applyFill="1" applyBorder="1" applyAlignment="1">
      <alignment vertical="center" shrinkToFit="1"/>
    </xf>
    <xf numFmtId="0" fontId="72" fillId="0" borderId="0" xfId="0" applyFont="1" applyAlignment="1">
      <alignment vertical="top" wrapText="1"/>
    </xf>
    <xf numFmtId="0" fontId="72" fillId="11" borderId="35" xfId="0" applyFont="1" applyFill="1" applyBorder="1" applyAlignment="1">
      <alignment horizontal="center" vertical="center"/>
    </xf>
    <xf numFmtId="0" fontId="72" fillId="11" borderId="36" xfId="0" applyFont="1" applyFill="1" applyBorder="1" applyAlignment="1">
      <alignment horizontal="center" vertical="center"/>
    </xf>
    <xf numFmtId="0" fontId="72" fillId="11" borderId="37" xfId="0" applyFont="1" applyFill="1" applyBorder="1" applyAlignment="1">
      <alignment horizontal="center" vertical="center"/>
    </xf>
    <xf numFmtId="0" fontId="72" fillId="11" borderId="32" xfId="0" applyFont="1" applyFill="1" applyBorder="1" applyAlignment="1">
      <alignment horizontal="center" vertical="center"/>
    </xf>
    <xf numFmtId="0" fontId="72" fillId="4" borderId="50" xfId="0" applyFont="1" applyFill="1" applyBorder="1" applyAlignment="1">
      <alignment horizontal="center" vertical="center" wrapText="1"/>
    </xf>
    <xf numFmtId="0" fontId="72" fillId="4" borderId="24" xfId="0" applyFont="1" applyFill="1" applyBorder="1" applyAlignment="1">
      <alignment horizontal="center" vertical="center" wrapText="1"/>
    </xf>
    <xf numFmtId="0" fontId="9" fillId="0" borderId="16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61" xfId="0" applyFont="1" applyBorder="1" applyAlignment="1">
      <alignment horizontal="center" vertical="center" shrinkToFit="1"/>
    </xf>
    <xf numFmtId="0" fontId="9" fillId="0" borderId="34" xfId="0" applyFont="1" applyBorder="1" applyAlignment="1">
      <alignment horizontal="center" vertical="center" shrinkToFit="1"/>
    </xf>
    <xf numFmtId="0" fontId="72" fillId="4" borderId="1" xfId="0" applyFont="1" applyFill="1" applyBorder="1" applyAlignment="1">
      <alignment horizontal="center" vertical="center" shrinkToFit="1"/>
    </xf>
    <xf numFmtId="0" fontId="72" fillId="4" borderId="33" xfId="0" applyFont="1" applyFill="1" applyBorder="1" applyAlignment="1">
      <alignment horizontal="center" vertical="center" shrinkToFit="1"/>
    </xf>
    <xf numFmtId="0" fontId="72" fillId="4" borderId="161" xfId="0" applyFont="1" applyFill="1" applyBorder="1" applyAlignment="1">
      <alignment horizontal="center" vertical="center" shrinkToFit="1"/>
    </xf>
    <xf numFmtId="0" fontId="75" fillId="4" borderId="194" xfId="0" applyFont="1" applyFill="1" applyBorder="1" applyAlignment="1">
      <alignment horizontal="center" vertical="center" shrinkToFit="1"/>
    </xf>
    <xf numFmtId="0" fontId="75" fillId="4" borderId="186" xfId="0" applyFont="1" applyFill="1" applyBorder="1" applyAlignment="1">
      <alignment horizontal="center" vertical="center" shrinkToFit="1"/>
    </xf>
    <xf numFmtId="0" fontId="75" fillId="4" borderId="236" xfId="0" applyFont="1" applyFill="1" applyBorder="1" applyAlignment="1">
      <alignment horizontal="center" vertical="center" shrinkToFit="1"/>
    </xf>
    <xf numFmtId="0" fontId="57" fillId="0" borderId="1" xfId="0" applyFont="1" applyBorder="1" applyAlignment="1">
      <alignment horizontal="center" vertical="center" shrinkToFit="1"/>
    </xf>
    <xf numFmtId="0" fontId="57" fillId="0" borderId="33" xfId="0" applyFont="1" applyBorder="1" applyAlignment="1">
      <alignment horizontal="center" vertical="center" shrinkToFit="1"/>
    </xf>
    <xf numFmtId="0" fontId="57" fillId="0" borderId="28" xfId="0" applyFont="1" applyBorder="1" applyAlignment="1">
      <alignment horizontal="center" vertical="center" shrinkToFit="1"/>
    </xf>
    <xf numFmtId="0" fontId="9" fillId="6" borderId="18"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34" xfId="0" applyFont="1" applyFill="1" applyBorder="1" applyAlignment="1">
      <alignment horizontal="center" vertical="center"/>
    </xf>
    <xf numFmtId="0" fontId="9" fillId="11" borderId="1" xfId="0" applyFont="1" applyFill="1" applyBorder="1" applyAlignment="1">
      <alignment horizontal="center" vertical="center" shrinkToFit="1"/>
    </xf>
    <xf numFmtId="0" fontId="9" fillId="11" borderId="33" xfId="0" applyFont="1" applyFill="1" applyBorder="1" applyAlignment="1">
      <alignment horizontal="center" vertical="center" shrinkToFit="1"/>
    </xf>
    <xf numFmtId="0" fontId="9" fillId="11" borderId="28" xfId="0" applyFont="1" applyFill="1" applyBorder="1" applyAlignment="1">
      <alignment horizontal="center" vertical="center" shrinkToFit="1"/>
    </xf>
    <xf numFmtId="0" fontId="9" fillId="0" borderId="40" xfId="0" applyFont="1" applyBorder="1" applyAlignment="1">
      <alignment horizontal="left" vertical="center"/>
    </xf>
    <xf numFmtId="0" fontId="9" fillId="0" borderId="30" xfId="0" applyFont="1" applyBorder="1" applyAlignment="1">
      <alignment horizontal="left" vertical="center"/>
    </xf>
    <xf numFmtId="0" fontId="6" fillId="0" borderId="43" xfId="0" applyFont="1" applyBorder="1" applyAlignment="1">
      <alignment horizontal="center" vertical="center"/>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45" xfId="0" applyFont="1" applyBorder="1" applyAlignment="1">
      <alignment horizontal="center" vertical="center"/>
    </xf>
    <xf numFmtId="0" fontId="6" fillId="0" borderId="11" xfId="0" applyFont="1" applyBorder="1" applyAlignment="1">
      <alignment horizontal="center" vertical="center"/>
    </xf>
    <xf numFmtId="0" fontId="6" fillId="0" borderId="38" xfId="0" applyFont="1" applyBorder="1" applyAlignment="1">
      <alignment horizontal="center" vertical="center"/>
    </xf>
    <xf numFmtId="0" fontId="6" fillId="0" borderId="46" xfId="0" applyFont="1" applyBorder="1" applyAlignment="1">
      <alignment horizontal="center" vertical="center"/>
    </xf>
    <xf numFmtId="0" fontId="9" fillId="6" borderId="68"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63" xfId="0" applyFont="1" applyFill="1" applyBorder="1" applyAlignment="1">
      <alignment horizontal="center" vertical="center"/>
    </xf>
    <xf numFmtId="0" fontId="9" fillId="0" borderId="48" xfId="0" applyFont="1" applyBorder="1" applyAlignment="1">
      <alignment horizontal="center" vertical="center"/>
    </xf>
    <xf numFmtId="0" fontId="9" fillId="0" borderId="4" xfId="0" applyFont="1" applyBorder="1" applyAlignment="1">
      <alignment horizontal="center" vertical="center"/>
    </xf>
    <xf numFmtId="0" fontId="9" fillId="0" borderId="63" xfId="0" applyFont="1" applyBorder="1" applyAlignment="1">
      <alignment horizontal="center" vertical="center"/>
    </xf>
    <xf numFmtId="0" fontId="9" fillId="6" borderId="48" xfId="0" applyFont="1" applyFill="1" applyBorder="1" applyAlignment="1">
      <alignment horizontal="center" vertical="center" shrinkToFit="1"/>
    </xf>
    <xf numFmtId="0" fontId="9" fillId="6" borderId="4" xfId="0" applyFont="1" applyFill="1" applyBorder="1" applyAlignment="1">
      <alignment horizontal="center" vertical="center" shrinkToFit="1"/>
    </xf>
    <xf numFmtId="0" fontId="9" fillId="6" borderId="63" xfId="0" applyFont="1" applyFill="1" applyBorder="1" applyAlignment="1">
      <alignment horizontal="center" vertical="center" shrinkToFit="1"/>
    </xf>
    <xf numFmtId="0" fontId="9" fillId="6" borderId="41" xfId="0" applyFont="1" applyFill="1" applyBorder="1" applyAlignment="1">
      <alignment horizontal="center" vertical="center"/>
    </xf>
    <xf numFmtId="0" fontId="9" fillId="6" borderId="38"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33" xfId="0" applyFont="1" applyFill="1" applyBorder="1" applyAlignment="1">
      <alignment horizontal="left" vertical="center"/>
    </xf>
    <xf numFmtId="0" fontId="9" fillId="6" borderId="34" xfId="0" applyFont="1" applyFill="1" applyBorder="1" applyAlignment="1">
      <alignment horizontal="left" vertical="center"/>
    </xf>
    <xf numFmtId="0" fontId="9" fillId="6" borderId="33" xfId="0" applyFont="1" applyFill="1" applyBorder="1" applyAlignment="1">
      <alignment horizontal="left" vertical="center" shrinkToFit="1"/>
    </xf>
    <xf numFmtId="0" fontId="9" fillId="6" borderId="34" xfId="0" applyFont="1" applyFill="1" applyBorder="1" applyAlignment="1">
      <alignment horizontal="left" vertical="center" shrinkToFit="1"/>
    </xf>
    <xf numFmtId="0" fontId="9" fillId="6" borderId="39" xfId="0" applyFont="1" applyFill="1" applyBorder="1" applyAlignment="1">
      <alignment horizontal="left" vertical="center" wrapText="1"/>
    </xf>
    <xf numFmtId="0" fontId="9" fillId="6" borderId="44" xfId="0" applyFont="1" applyFill="1" applyBorder="1" applyAlignment="1">
      <alignment horizontal="left" vertical="center" wrapText="1"/>
    </xf>
    <xf numFmtId="0" fontId="9" fillId="6" borderId="38" xfId="0" applyFont="1" applyFill="1" applyBorder="1" applyAlignment="1">
      <alignment horizontal="left" vertical="center" wrapText="1"/>
    </xf>
    <xf numFmtId="0" fontId="9" fillId="6" borderId="46"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xf>
    <xf numFmtId="0" fontId="9" fillId="6" borderId="42" xfId="0" applyFont="1" applyFill="1" applyBorder="1" applyAlignment="1">
      <alignment horizontal="left" vertical="center"/>
    </xf>
    <xf numFmtId="0" fontId="9" fillId="6" borderId="47" xfId="0" applyFont="1" applyFill="1" applyBorder="1" applyAlignment="1">
      <alignment horizontal="left" vertical="center"/>
    </xf>
    <xf numFmtId="0" fontId="106" fillId="0" borderId="0" xfId="11" applyFont="1" applyAlignment="1">
      <alignment horizontal="center" vertical="center"/>
    </xf>
    <xf numFmtId="0" fontId="105" fillId="0" borderId="68" xfId="11" applyFont="1" applyBorder="1" applyAlignment="1">
      <alignment horizontal="center" vertical="center" shrinkToFit="1"/>
    </xf>
    <xf numFmtId="0" fontId="105" fillId="0" borderId="4" xfId="11" applyFont="1" applyBorder="1" applyAlignment="1">
      <alignment horizontal="center" vertical="center" shrinkToFit="1"/>
    </xf>
    <xf numFmtId="0" fontId="105" fillId="0" borderId="63" xfId="11" applyFont="1" applyBorder="1" applyAlignment="1">
      <alignment horizontal="center" vertical="center" shrinkToFit="1"/>
    </xf>
    <xf numFmtId="0" fontId="105" fillId="0" borderId="258" xfId="11" applyFont="1" applyBorder="1" applyAlignment="1">
      <alignment horizontal="center" vertical="center" shrinkToFit="1"/>
    </xf>
    <xf numFmtId="0" fontId="105" fillId="0" borderId="62" xfId="11" applyFont="1" applyBorder="1" applyAlignment="1">
      <alignment horizontal="center" vertical="center" shrinkToFit="1"/>
    </xf>
    <xf numFmtId="0" fontId="105" fillId="0" borderId="72" xfId="11" applyFont="1" applyBorder="1" applyAlignment="1">
      <alignment horizontal="center" vertical="center" shrinkToFit="1"/>
    </xf>
    <xf numFmtId="0" fontId="105" fillId="0" borderId="48" xfId="11" applyFont="1" applyBorder="1" applyAlignment="1">
      <alignment horizontal="center" vertical="center" shrinkToFit="1"/>
    </xf>
    <xf numFmtId="0" fontId="105" fillId="0" borderId="73" xfId="11" applyFont="1" applyBorder="1" applyAlignment="1">
      <alignment horizontal="center" vertical="center" shrinkToFit="1"/>
    </xf>
    <xf numFmtId="0" fontId="105" fillId="0" borderId="48" xfId="11" applyFont="1" applyBorder="1" applyAlignment="1">
      <alignment horizontal="center" vertical="center" wrapText="1" shrinkToFit="1"/>
    </xf>
    <xf numFmtId="0" fontId="105" fillId="0" borderId="4" xfId="1" applyFont="1" applyBorder="1" applyAlignment="1">
      <alignment horizontal="center" vertical="center" shrinkToFit="1"/>
    </xf>
    <xf numFmtId="0" fontId="105" fillId="0" borderId="63" xfId="1" applyFont="1" applyBorder="1" applyAlignment="1">
      <alignment horizontal="center" vertical="center" shrinkToFit="1"/>
    </xf>
    <xf numFmtId="0" fontId="105" fillId="0" borderId="73" xfId="1" applyFont="1" applyBorder="1" applyAlignment="1">
      <alignment horizontal="center" vertical="center" shrinkToFit="1"/>
    </xf>
    <xf numFmtId="0" fontId="105" fillId="0" borderId="62" xfId="1" applyFont="1" applyBorder="1" applyAlignment="1">
      <alignment horizontal="center" vertical="center" shrinkToFit="1"/>
    </xf>
    <xf numFmtId="0" fontId="105" fillId="0" borderId="72" xfId="1" applyFont="1" applyBorder="1" applyAlignment="1">
      <alignment horizontal="center" vertical="center" shrinkToFit="1"/>
    </xf>
    <xf numFmtId="0" fontId="105" fillId="0" borderId="97" xfId="11" applyFont="1" applyBorder="1" applyAlignment="1">
      <alignment horizontal="center" vertical="center" shrinkToFit="1"/>
    </xf>
    <xf numFmtId="0" fontId="105" fillId="0" borderId="98" xfId="11" applyFont="1" applyBorder="1" applyAlignment="1">
      <alignment horizontal="center" vertical="center" shrinkToFit="1"/>
    </xf>
    <xf numFmtId="0" fontId="105" fillId="0" borderId="259" xfId="11" applyFont="1" applyBorder="1" applyAlignment="1">
      <alignment horizontal="center" vertical="center" shrinkToFit="1"/>
    </xf>
    <xf numFmtId="0" fontId="105" fillId="0" borderId="260" xfId="11" applyFont="1" applyBorder="1" applyAlignment="1">
      <alignment horizontal="center" vertical="center" shrinkToFit="1"/>
    </xf>
    <xf numFmtId="0" fontId="6" fillId="11" borderId="68" xfId="11" applyFont="1" applyFill="1" applyBorder="1" applyAlignment="1">
      <alignment horizontal="center" vertical="center" wrapText="1"/>
    </xf>
    <xf numFmtId="0" fontId="24" fillId="11" borderId="9" xfId="26" applyFont="1" applyFill="1" applyBorder="1" applyAlignment="1">
      <alignment horizontal="center" vertical="center" wrapText="1"/>
    </xf>
    <xf numFmtId="0" fontId="24" fillId="11" borderId="258" xfId="26" applyFont="1" applyFill="1" applyBorder="1" applyAlignment="1">
      <alignment horizontal="center" vertical="center" wrapText="1"/>
    </xf>
    <xf numFmtId="0" fontId="6" fillId="11" borderId="168" xfId="11" applyFont="1" applyFill="1" applyBorder="1" applyAlignment="1">
      <alignment horizontal="center" vertical="center" wrapText="1"/>
    </xf>
    <xf numFmtId="0" fontId="24" fillId="11" borderId="157" xfId="26" applyFont="1" applyFill="1" applyBorder="1" applyAlignment="1">
      <alignment horizontal="center" vertical="center" wrapText="1"/>
    </xf>
    <xf numFmtId="0" fontId="24" fillId="11" borderId="270" xfId="26" applyFont="1" applyFill="1" applyBorder="1" applyAlignment="1">
      <alignment horizontal="center" vertical="center" wrapText="1"/>
    </xf>
    <xf numFmtId="0" fontId="105" fillId="0" borderId="261" xfId="11" applyFont="1" applyBorder="1" applyAlignment="1">
      <alignment horizontal="center" vertical="center" shrinkToFit="1"/>
    </xf>
    <xf numFmtId="0" fontId="105" fillId="0" borderId="262" xfId="11" applyFont="1" applyBorder="1" applyAlignment="1">
      <alignment horizontal="center" vertical="center" shrinkToFit="1"/>
    </xf>
    <xf numFmtId="0" fontId="105" fillId="0" borderId="263" xfId="11" applyFont="1" applyBorder="1" applyAlignment="1">
      <alignment horizontal="center" vertical="center" shrinkToFit="1"/>
    </xf>
    <xf numFmtId="0" fontId="105" fillId="0" borderId="264" xfId="8" applyFont="1" applyBorder="1" applyAlignment="1">
      <alignment horizontal="left" vertical="center" shrinkToFit="1"/>
    </xf>
    <xf numFmtId="0" fontId="105" fillId="0" borderId="74" xfId="8" applyFont="1" applyBorder="1" applyAlignment="1">
      <alignment horizontal="left" vertical="center" shrinkToFit="1"/>
    </xf>
    <xf numFmtId="0" fontId="105" fillId="0" borderId="265" xfId="8" applyFont="1" applyBorder="1" applyAlignment="1">
      <alignment horizontal="left" vertical="center" shrinkToFit="1"/>
    </xf>
    <xf numFmtId="0" fontId="105" fillId="0" borderId="266" xfId="11" applyFont="1" applyBorder="1" applyAlignment="1">
      <alignment horizontal="center" vertical="center" shrinkToFit="1"/>
    </xf>
    <xf numFmtId="0" fontId="105" fillId="0" borderId="267" xfId="11" applyFont="1" applyBorder="1" applyAlignment="1">
      <alignment horizontal="center" vertical="center" shrinkToFit="1"/>
    </xf>
    <xf numFmtId="0" fontId="105" fillId="0" borderId="268" xfId="11" applyFont="1" applyBorder="1" applyAlignment="1">
      <alignment horizontal="center" vertical="center" shrinkToFit="1"/>
    </xf>
    <xf numFmtId="0" fontId="105" fillId="0" borderId="266" xfId="1" applyFont="1" applyBorder="1" applyAlignment="1">
      <alignment horizontal="center" vertical="center" shrinkToFit="1"/>
    </xf>
    <xf numFmtId="0" fontId="105" fillId="0" borderId="267" xfId="1" applyFont="1" applyBorder="1" applyAlignment="1">
      <alignment horizontal="center" vertical="center" shrinkToFit="1"/>
    </xf>
    <xf numFmtId="0" fontId="105" fillId="0" borderId="268" xfId="1" applyFont="1" applyBorder="1" applyAlignment="1">
      <alignment horizontal="center" vertical="center" shrinkToFit="1"/>
    </xf>
    <xf numFmtId="0" fontId="105" fillId="0" borderId="75" xfId="11" applyFont="1" applyBorder="1" applyAlignment="1">
      <alignment horizontal="left" vertical="center" shrinkToFit="1"/>
    </xf>
    <xf numFmtId="0" fontId="105" fillId="0" borderId="74" xfId="11" applyFont="1" applyBorder="1" applyAlignment="1">
      <alignment horizontal="left" vertical="center" shrinkToFit="1"/>
    </xf>
    <xf numFmtId="0" fontId="105" fillId="0" borderId="265" xfId="11" applyFont="1" applyBorder="1" applyAlignment="1">
      <alignment horizontal="left" vertical="center" shrinkToFit="1"/>
    </xf>
    <xf numFmtId="0" fontId="105" fillId="0" borderId="75" xfId="11" applyFont="1" applyBorder="1" applyAlignment="1">
      <alignment horizontal="left" vertical="center" wrapText="1"/>
    </xf>
    <xf numFmtId="0" fontId="105" fillId="0" borderId="74" xfId="1" applyFont="1" applyBorder="1" applyAlignment="1">
      <alignment horizontal="left" vertical="center"/>
    </xf>
    <xf numFmtId="0" fontId="105" fillId="0" borderId="265" xfId="1" applyFont="1" applyBorder="1" applyAlignment="1">
      <alignment horizontal="left" vertical="center"/>
    </xf>
    <xf numFmtId="0" fontId="105" fillId="0" borderId="75" xfId="11" applyFont="1" applyBorder="1" applyAlignment="1">
      <alignment horizontal="center" vertical="center" shrinkToFit="1"/>
    </xf>
    <xf numFmtId="0" fontId="105" fillId="0" borderId="74" xfId="11" applyFont="1" applyBorder="1" applyAlignment="1">
      <alignment horizontal="center" vertical="center" shrinkToFit="1"/>
    </xf>
    <xf numFmtId="0" fontId="105" fillId="0" borderId="269" xfId="11" applyFont="1" applyBorder="1" applyAlignment="1">
      <alignment horizontal="center" vertical="center" shrinkToFit="1"/>
    </xf>
    <xf numFmtId="0" fontId="105" fillId="0" borderId="124" xfId="11" applyFont="1" applyBorder="1" applyAlignment="1">
      <alignment horizontal="center" vertical="center" textRotation="255" shrinkToFit="1"/>
    </xf>
    <xf numFmtId="0" fontId="105" fillId="0" borderId="51" xfId="11" applyFont="1" applyBorder="1" applyAlignment="1">
      <alignment horizontal="center" vertical="center" textRotation="255" shrinkToFit="1"/>
    </xf>
    <xf numFmtId="0" fontId="105" fillId="0" borderId="24" xfId="11" applyFont="1" applyBorder="1" applyAlignment="1">
      <alignment horizontal="center" vertical="center" textRotation="255" shrinkToFit="1"/>
    </xf>
    <xf numFmtId="0" fontId="105" fillId="0" borderId="43" xfId="11" applyFont="1" applyBorder="1" applyAlignment="1">
      <alignment horizontal="left" vertical="center" shrinkToFit="1"/>
    </xf>
    <xf numFmtId="0" fontId="105" fillId="0" borderId="39" xfId="11" applyFont="1" applyBorder="1" applyAlignment="1">
      <alignment horizontal="left" vertical="center" shrinkToFit="1"/>
    </xf>
    <xf numFmtId="0" fontId="105" fillId="0" borderId="44" xfId="11" applyFont="1" applyBorder="1" applyAlignment="1">
      <alignment horizontal="left" vertical="center" shrinkToFit="1"/>
    </xf>
    <xf numFmtId="0" fontId="105" fillId="0" borderId="10" xfId="11" applyFont="1" applyBorder="1" applyAlignment="1">
      <alignment horizontal="left" vertical="center" shrinkToFit="1"/>
    </xf>
    <xf numFmtId="0" fontId="105" fillId="0" borderId="0" xfId="11" applyFont="1" applyAlignment="1">
      <alignment horizontal="left" vertical="center" shrinkToFit="1"/>
    </xf>
    <xf numFmtId="0" fontId="105" fillId="0" borderId="45" xfId="11" applyFont="1" applyBorder="1" applyAlignment="1">
      <alignment horizontal="left" vertical="center" shrinkToFit="1"/>
    </xf>
    <xf numFmtId="0" fontId="105" fillId="0" borderId="15" xfId="11" applyFont="1" applyBorder="1" applyAlignment="1">
      <alignment horizontal="left" vertical="center" shrinkToFit="1"/>
    </xf>
    <xf numFmtId="0" fontId="105" fillId="0" borderId="7" xfId="11" applyFont="1" applyBorder="1" applyAlignment="1">
      <alignment horizontal="left" vertical="center" shrinkToFit="1"/>
    </xf>
    <xf numFmtId="0" fontId="105" fillId="0" borderId="60" xfId="11" applyFont="1" applyBorder="1" applyAlignment="1">
      <alignment horizontal="left" vertical="center" shrinkToFit="1"/>
    </xf>
    <xf numFmtId="0" fontId="105" fillId="0" borderId="43" xfId="11" applyFont="1" applyBorder="1" applyAlignment="1">
      <alignment horizontal="center" vertical="center" shrinkToFit="1"/>
    </xf>
    <xf numFmtId="0" fontId="105" fillId="0" borderId="39" xfId="11" applyFont="1" applyBorder="1" applyAlignment="1">
      <alignment horizontal="center" vertical="center" shrinkToFit="1"/>
    </xf>
    <xf numFmtId="0" fontId="105" fillId="0" borderId="44" xfId="11" applyFont="1" applyBorder="1" applyAlignment="1">
      <alignment horizontal="center" vertical="center" shrinkToFit="1"/>
    </xf>
    <xf numFmtId="0" fontId="105" fillId="0" borderId="10" xfId="11" applyFont="1" applyBorder="1" applyAlignment="1">
      <alignment horizontal="center" vertical="center" shrinkToFit="1"/>
    </xf>
    <xf numFmtId="0" fontId="105" fillId="0" borderId="0" xfId="11" applyFont="1" applyAlignment="1">
      <alignment horizontal="center" vertical="center" shrinkToFit="1"/>
    </xf>
    <xf numFmtId="0" fontId="105" fillId="0" borderId="45" xfId="11" applyFont="1" applyBorder="1" applyAlignment="1">
      <alignment horizontal="center" vertical="center" shrinkToFit="1"/>
    </xf>
    <xf numFmtId="0" fontId="105" fillId="0" borderId="15" xfId="11" applyFont="1" applyBorder="1" applyAlignment="1">
      <alignment horizontal="center" vertical="center" shrinkToFit="1"/>
    </xf>
    <xf numFmtId="0" fontId="105" fillId="0" borderId="7" xfId="11" applyFont="1" applyBorder="1" applyAlignment="1">
      <alignment horizontal="center" vertical="center" shrinkToFit="1"/>
    </xf>
    <xf numFmtId="0" fontId="105" fillId="0" borderId="60" xfId="11" applyFont="1" applyBorder="1" applyAlignment="1">
      <alignment horizontal="center" vertical="center" shrinkToFit="1"/>
    </xf>
    <xf numFmtId="0" fontId="105" fillId="0" borderId="271" xfId="11" applyFont="1" applyBorder="1" applyAlignment="1">
      <alignment horizontal="left" vertical="center" wrapText="1" shrinkToFit="1"/>
    </xf>
    <xf numFmtId="0" fontId="105" fillId="0" borderId="272" xfId="11" applyFont="1" applyBorder="1" applyAlignment="1">
      <alignment horizontal="left" vertical="center" wrapText="1" shrinkToFit="1"/>
    </xf>
    <xf numFmtId="0" fontId="105" fillId="0" borderId="273" xfId="11" applyFont="1" applyBorder="1" applyAlignment="1">
      <alignment horizontal="left" vertical="center" wrapText="1" shrinkToFit="1"/>
    </xf>
    <xf numFmtId="0" fontId="105" fillId="0" borderId="76" xfId="11" applyFont="1" applyBorder="1" applyAlignment="1">
      <alignment horizontal="left" vertical="center" wrapText="1" shrinkToFit="1"/>
    </xf>
    <xf numFmtId="0" fontId="105" fillId="0" borderId="77" xfId="11" applyFont="1" applyBorder="1" applyAlignment="1">
      <alignment horizontal="left" vertical="center" wrapText="1" shrinkToFit="1"/>
    </xf>
    <xf numFmtId="0" fontId="105" fillId="0" borderId="78" xfId="11" applyFont="1" applyBorder="1" applyAlignment="1">
      <alignment horizontal="left" vertical="center" wrapText="1" shrinkToFit="1"/>
    </xf>
    <xf numFmtId="0" fontId="105" fillId="0" borderId="100" xfId="11" applyFont="1" applyBorder="1" applyAlignment="1">
      <alignment horizontal="left" vertical="center" wrapText="1" shrinkToFit="1"/>
    </xf>
    <xf numFmtId="0" fontId="105" fillId="0" borderId="101" xfId="11" applyFont="1" applyBorder="1" applyAlignment="1">
      <alignment horizontal="left" vertical="center" wrapText="1" shrinkToFit="1"/>
    </xf>
    <xf numFmtId="0" fontId="105" fillId="0" borderId="102" xfId="11" applyFont="1" applyBorder="1" applyAlignment="1">
      <alignment horizontal="left" vertical="center" wrapText="1" shrinkToFit="1"/>
    </xf>
    <xf numFmtId="0" fontId="105" fillId="0" borderId="271" xfId="11" applyFont="1" applyBorder="1" applyAlignment="1">
      <alignment horizontal="center" vertical="center" shrinkToFit="1"/>
    </xf>
    <xf numFmtId="0" fontId="105" fillId="0" borderId="272" xfId="11" applyFont="1" applyBorder="1" applyAlignment="1">
      <alignment horizontal="center" vertical="center" shrinkToFit="1"/>
    </xf>
    <xf numFmtId="0" fontId="105" fillId="0" borderId="273" xfId="11" applyFont="1" applyBorder="1" applyAlignment="1">
      <alignment horizontal="center" vertical="center" shrinkToFit="1"/>
    </xf>
    <xf numFmtId="0" fontId="105" fillId="0" borderId="76" xfId="11" applyFont="1" applyBorder="1" applyAlignment="1">
      <alignment horizontal="center" vertical="center" shrinkToFit="1"/>
    </xf>
    <xf numFmtId="0" fontId="105" fillId="0" borderId="77" xfId="11" applyFont="1" applyBorder="1" applyAlignment="1">
      <alignment horizontal="center" vertical="center" shrinkToFit="1"/>
    </xf>
    <xf numFmtId="0" fontId="105" fillId="0" borderId="78" xfId="11" applyFont="1" applyBorder="1" applyAlignment="1">
      <alignment horizontal="center" vertical="center" shrinkToFit="1"/>
    </xf>
    <xf numFmtId="0" fontId="105" fillId="0" borderId="100" xfId="11" applyFont="1" applyBorder="1" applyAlignment="1">
      <alignment horizontal="center" vertical="center" shrinkToFit="1"/>
    </xf>
    <xf numFmtId="0" fontId="105" fillId="0" borderId="101" xfId="11" applyFont="1" applyBorder="1" applyAlignment="1">
      <alignment horizontal="center" vertical="center" shrinkToFit="1"/>
    </xf>
    <xf numFmtId="0" fontId="105" fillId="0" borderId="102" xfId="11" applyFont="1" applyBorder="1" applyAlignment="1">
      <alignment horizontal="center" vertical="center" shrinkToFit="1"/>
    </xf>
    <xf numFmtId="0" fontId="105" fillId="0" borderId="33" xfId="11" applyFont="1" applyBorder="1" applyAlignment="1">
      <alignment horizontal="left" vertical="center" shrinkToFit="1"/>
    </xf>
    <xf numFmtId="0" fontId="105" fillId="0" borderId="34" xfId="11" applyFont="1" applyBorder="1" applyAlignment="1">
      <alignment horizontal="left" vertical="center" shrinkToFit="1"/>
    </xf>
    <xf numFmtId="0" fontId="105" fillId="0" borderId="11" xfId="11" applyFont="1" applyBorder="1" applyAlignment="1">
      <alignment horizontal="center" vertical="center" shrinkToFit="1"/>
    </xf>
    <xf numFmtId="0" fontId="105" fillId="0" borderId="38" xfId="11" applyFont="1" applyBorder="1" applyAlignment="1">
      <alignment horizontal="center" vertical="center" shrinkToFit="1"/>
    </xf>
    <xf numFmtId="0" fontId="105" fillId="0" borderId="46" xfId="11" applyFont="1" applyBorder="1" applyAlignment="1">
      <alignment horizontal="center" vertical="center" shrinkToFit="1"/>
    </xf>
    <xf numFmtId="0" fontId="105" fillId="0" borderId="1" xfId="11" applyFont="1" applyBorder="1" applyAlignment="1">
      <alignment horizontal="center" vertical="center" shrinkToFit="1"/>
    </xf>
    <xf numFmtId="0" fontId="105" fillId="0" borderId="33" xfId="11" applyFont="1" applyBorder="1" applyAlignment="1">
      <alignment horizontal="center" vertical="center" shrinkToFit="1"/>
    </xf>
    <xf numFmtId="0" fontId="105" fillId="0" borderId="28" xfId="11" applyFont="1" applyBorder="1" applyAlignment="1">
      <alignment horizontal="center" vertical="center" shrinkToFit="1"/>
    </xf>
    <xf numFmtId="0" fontId="105" fillId="0" borderId="1" xfId="11" applyFont="1" applyBorder="1" applyAlignment="1">
      <alignment horizontal="left" vertical="center" shrinkToFit="1"/>
    </xf>
    <xf numFmtId="0" fontId="105" fillId="0" borderId="34" xfId="11" applyFont="1" applyBorder="1" applyAlignment="1">
      <alignment horizontal="center" vertical="center" shrinkToFit="1"/>
    </xf>
    <xf numFmtId="0" fontId="105" fillId="0" borderId="2" xfId="11" applyFont="1" applyBorder="1" applyAlignment="1">
      <alignment horizontal="left" vertical="center" shrinkToFit="1"/>
    </xf>
    <xf numFmtId="0" fontId="6" fillId="11" borderId="1" xfId="11" applyFont="1" applyFill="1" applyBorder="1" applyAlignment="1">
      <alignment horizontal="left" vertical="center" shrinkToFit="1"/>
    </xf>
    <xf numFmtId="0" fontId="6" fillId="11" borderId="33" xfId="11" applyFont="1" applyFill="1" applyBorder="1" applyAlignment="1">
      <alignment horizontal="left" vertical="center" shrinkToFit="1"/>
    </xf>
    <xf numFmtId="0" fontId="6" fillId="11" borderId="34" xfId="11" applyFont="1" applyFill="1" applyBorder="1" applyAlignment="1">
      <alignment horizontal="left" vertical="center" shrinkToFit="1"/>
    </xf>
    <xf numFmtId="0" fontId="105" fillId="0" borderId="52" xfId="11" applyFont="1" applyBorder="1" applyAlignment="1">
      <alignment horizontal="left" vertical="center" shrinkToFit="1"/>
    </xf>
    <xf numFmtId="0" fontId="105" fillId="0" borderId="42" xfId="11" applyFont="1" applyBorder="1" applyAlignment="1">
      <alignment horizontal="left" vertical="center" shrinkToFit="1"/>
    </xf>
    <xf numFmtId="0" fontId="105" fillId="0" borderId="47" xfId="11" applyFont="1" applyBorder="1" applyAlignment="1">
      <alignment horizontal="left" vertical="center" shrinkToFit="1"/>
    </xf>
    <xf numFmtId="0" fontId="105" fillId="0" borderId="52" xfId="11" applyFont="1" applyBorder="1" applyAlignment="1">
      <alignment horizontal="center" vertical="center" shrinkToFit="1"/>
    </xf>
    <xf numFmtId="0" fontId="105" fillId="0" borderId="42" xfId="11" applyFont="1" applyBorder="1" applyAlignment="1">
      <alignment horizontal="center" vertical="center" shrinkToFit="1"/>
    </xf>
    <xf numFmtId="0" fontId="105" fillId="0" borderId="47" xfId="11" applyFont="1" applyBorder="1" applyAlignment="1">
      <alignment horizontal="center" vertical="center" shrinkToFit="1"/>
    </xf>
    <xf numFmtId="0" fontId="105" fillId="0" borderId="29" xfId="11" applyFont="1" applyBorder="1" applyAlignment="1">
      <alignment horizontal="center" vertical="center" shrinkToFit="1"/>
    </xf>
    <xf numFmtId="0" fontId="105" fillId="0" borderId="48" xfId="11" applyFont="1" applyBorder="1" applyAlignment="1">
      <alignment horizontal="left" vertical="center" shrinkToFit="1"/>
    </xf>
    <xf numFmtId="0" fontId="105" fillId="0" borderId="4" xfId="11" applyFont="1" applyBorder="1" applyAlignment="1">
      <alignment horizontal="left" vertical="center" shrinkToFit="1"/>
    </xf>
    <xf numFmtId="0" fontId="105" fillId="0" borderId="63" xfId="11" applyFont="1" applyBorder="1" applyAlignment="1">
      <alignment horizontal="left" vertical="center" shrinkToFit="1"/>
    </xf>
    <xf numFmtId="0" fontId="105" fillId="0" borderId="48" xfId="11" applyFont="1" applyBorder="1" applyAlignment="1">
      <alignment horizontal="left" vertical="center" wrapText="1" shrinkToFit="1"/>
    </xf>
    <xf numFmtId="0" fontId="105" fillId="0" borderId="10" xfId="11" applyFont="1" applyBorder="1" applyAlignment="1">
      <alignment horizontal="left" vertical="center" wrapText="1" shrinkToFit="1"/>
    </xf>
    <xf numFmtId="0" fontId="105" fillId="0" borderId="275" xfId="11" applyFont="1" applyBorder="1" applyAlignment="1">
      <alignment horizontal="left" vertical="center" shrinkToFit="1"/>
    </xf>
    <xf numFmtId="0" fontId="105" fillId="0" borderId="276" xfId="11" applyFont="1" applyBorder="1" applyAlignment="1">
      <alignment horizontal="left" vertical="center" shrinkToFit="1"/>
    </xf>
    <xf numFmtId="0" fontId="105" fillId="0" borderId="277" xfId="11" applyFont="1" applyBorder="1" applyAlignment="1">
      <alignment horizontal="left" vertical="center" shrinkToFit="1"/>
    </xf>
    <xf numFmtId="0" fontId="105" fillId="0" borderId="76" xfId="11" applyFont="1" applyBorder="1" applyAlignment="1">
      <alignment horizontal="left" vertical="center" shrinkToFit="1"/>
    </xf>
    <xf numFmtId="0" fontId="105" fillId="0" borderId="77" xfId="11" applyFont="1" applyBorder="1" applyAlignment="1">
      <alignment horizontal="left" vertical="center" shrinkToFit="1"/>
    </xf>
    <xf numFmtId="0" fontId="105" fillId="0" borderId="78" xfId="11" applyFont="1" applyBorder="1" applyAlignment="1">
      <alignment horizontal="left" vertical="center" shrinkToFit="1"/>
    </xf>
    <xf numFmtId="0" fontId="105" fillId="0" borderId="100" xfId="11" applyFont="1" applyBorder="1" applyAlignment="1">
      <alignment horizontal="left" vertical="center" shrinkToFit="1"/>
    </xf>
    <xf numFmtId="0" fontId="105" fillId="0" borderId="101" xfId="11" applyFont="1" applyBorder="1" applyAlignment="1">
      <alignment horizontal="left" vertical="center" shrinkToFit="1"/>
    </xf>
    <xf numFmtId="0" fontId="105" fillId="0" borderId="102" xfId="11" applyFont="1" applyBorder="1" applyAlignment="1">
      <alignment horizontal="left" vertical="center" shrinkToFit="1"/>
    </xf>
    <xf numFmtId="0" fontId="105" fillId="0" borderId="158" xfId="11" applyFont="1" applyBorder="1" applyAlignment="1">
      <alignment horizontal="left" vertical="center" shrinkToFit="1"/>
    </xf>
    <xf numFmtId="0" fontId="105" fillId="0" borderId="28" xfId="11" applyFont="1" applyBorder="1" applyAlignment="1">
      <alignment horizontal="left" vertical="center" shrinkToFit="1"/>
    </xf>
    <xf numFmtId="0" fontId="105" fillId="0" borderId="35" xfId="11" applyFont="1" applyBorder="1" applyAlignment="1">
      <alignment horizontal="center" vertical="center" shrinkToFit="1"/>
    </xf>
    <xf numFmtId="0" fontId="105" fillId="0" borderId="36" xfId="11" applyFont="1" applyBorder="1" applyAlignment="1">
      <alignment horizontal="center" vertical="center" shrinkToFit="1"/>
    </xf>
    <xf numFmtId="0" fontId="105" fillId="0" borderId="37" xfId="11" applyFont="1" applyBorder="1" applyAlignment="1">
      <alignment horizontal="center" vertical="center" shrinkToFit="1"/>
    </xf>
    <xf numFmtId="0" fontId="105" fillId="0" borderId="35" xfId="11" applyFont="1" applyBorder="1" applyAlignment="1">
      <alignment horizontal="left" vertical="center" shrinkToFit="1"/>
    </xf>
    <xf numFmtId="0" fontId="105" fillId="0" borderId="36" xfId="11" applyFont="1" applyBorder="1" applyAlignment="1">
      <alignment horizontal="left" vertical="center" shrinkToFit="1"/>
    </xf>
    <xf numFmtId="0" fontId="105" fillId="0" borderId="32" xfId="11" applyFont="1" applyBorder="1" applyAlignment="1">
      <alignment horizontal="left" vertical="center" shrinkToFit="1"/>
    </xf>
    <xf numFmtId="0" fontId="105" fillId="0" borderId="1" xfId="11" applyFont="1" applyBorder="1" applyAlignment="1">
      <alignment horizontal="left" vertical="center" wrapText="1" shrinkToFit="1"/>
    </xf>
    <xf numFmtId="0" fontId="105" fillId="0" borderId="33" xfId="11" applyFont="1" applyBorder="1" applyAlignment="1">
      <alignment horizontal="left" vertical="center" wrapText="1" shrinkToFit="1"/>
    </xf>
    <xf numFmtId="0" fontId="105" fillId="0" borderId="34" xfId="11" applyFont="1" applyBorder="1" applyAlignment="1">
      <alignment horizontal="left" vertical="center" wrapText="1" shrinkToFit="1"/>
    </xf>
    <xf numFmtId="0" fontId="105" fillId="0" borderId="1" xfId="11" applyFont="1" applyBorder="1" applyAlignment="1">
      <alignment vertical="center" shrinkToFit="1"/>
    </xf>
    <xf numFmtId="0" fontId="105" fillId="0" borderId="33" xfId="11" applyFont="1" applyBorder="1" applyAlignment="1">
      <alignment vertical="center" shrinkToFit="1"/>
    </xf>
    <xf numFmtId="0" fontId="105" fillId="0" borderId="28" xfId="11" applyFont="1" applyBorder="1" applyAlignment="1">
      <alignment vertical="center" shrinkToFit="1"/>
    </xf>
    <xf numFmtId="0" fontId="105" fillId="0" borderId="10" xfId="1" applyFont="1" applyBorder="1" applyAlignment="1">
      <alignment horizontal="left" vertical="center" shrinkToFit="1"/>
    </xf>
    <xf numFmtId="0" fontId="105" fillId="0" borderId="0" xfId="1" applyFont="1" applyAlignment="1">
      <alignment horizontal="left" vertical="center" shrinkToFit="1"/>
    </xf>
    <xf numFmtId="0" fontId="105" fillId="0" borderId="45" xfId="1" applyFont="1" applyBorder="1" applyAlignment="1">
      <alignment horizontal="left" vertical="center" shrinkToFit="1"/>
    </xf>
    <xf numFmtId="0" fontId="105" fillId="0" borderId="15" xfId="1" applyFont="1" applyBorder="1" applyAlignment="1">
      <alignment horizontal="left" vertical="center" shrinkToFit="1"/>
    </xf>
    <xf numFmtId="0" fontId="105" fillId="0" borderId="7" xfId="1" applyFont="1" applyBorder="1" applyAlignment="1">
      <alignment horizontal="left" vertical="center" shrinkToFit="1"/>
    </xf>
    <xf numFmtId="0" fontId="105" fillId="0" borderId="60" xfId="1" applyFont="1" applyBorder="1" applyAlignment="1">
      <alignment horizontal="left" vertical="center" shrinkToFit="1"/>
    </xf>
    <xf numFmtId="0" fontId="105" fillId="0" borderId="36" xfId="11" applyFont="1" applyBorder="1" applyAlignment="1">
      <alignment horizontal="left" vertical="center" wrapText="1" shrinkToFit="1"/>
    </xf>
    <xf numFmtId="0" fontId="105" fillId="0" borderId="37" xfId="11" applyFont="1" applyBorder="1" applyAlignment="1">
      <alignment horizontal="left" vertical="center" shrinkToFit="1"/>
    </xf>
    <xf numFmtId="0" fontId="105" fillId="0" borderId="35" xfId="11" applyFont="1" applyBorder="1" applyAlignment="1">
      <alignment horizontal="left" vertical="center" wrapText="1" shrinkToFit="1"/>
    </xf>
    <xf numFmtId="0" fontId="105" fillId="0" borderId="29" xfId="11" applyFont="1" applyBorder="1" applyAlignment="1">
      <alignment horizontal="left" vertical="center" shrinkToFit="1"/>
    </xf>
    <xf numFmtId="0" fontId="9" fillId="11" borderId="50" xfId="11" applyFont="1" applyFill="1" applyBorder="1" applyAlignment="1">
      <alignment vertical="center" wrapText="1"/>
    </xf>
    <xf numFmtId="0" fontId="9" fillId="11" borderId="21" xfId="11" applyFont="1" applyFill="1" applyBorder="1" applyAlignment="1">
      <alignment vertical="center" wrapText="1"/>
    </xf>
    <xf numFmtId="0" fontId="105" fillId="0" borderId="34" xfId="11" applyFont="1" applyBorder="1" applyAlignment="1">
      <alignment vertical="center" shrinkToFit="1"/>
    </xf>
    <xf numFmtId="0" fontId="105" fillId="0" borderId="38" xfId="11" applyFont="1" applyBorder="1" applyAlignment="1">
      <alignment horizontal="left" vertical="center" shrinkToFit="1"/>
    </xf>
    <xf numFmtId="0" fontId="105" fillId="0" borderId="46" xfId="11" applyFont="1" applyBorder="1" applyAlignment="1">
      <alignment horizontal="left" vertical="center" shrinkToFit="1"/>
    </xf>
    <xf numFmtId="0" fontId="18" fillId="0" borderId="1" xfId="11" applyFont="1" applyBorder="1" applyAlignment="1">
      <alignment horizontal="left" vertical="center" wrapText="1" shrinkToFit="1"/>
    </xf>
    <xf numFmtId="0" fontId="18" fillId="0" borderId="33" xfId="11" applyFont="1" applyBorder="1" applyAlignment="1">
      <alignment horizontal="left" vertical="center" wrapText="1" shrinkToFit="1"/>
    </xf>
    <xf numFmtId="0" fontId="18" fillId="0" borderId="34" xfId="11" applyFont="1" applyBorder="1" applyAlignment="1">
      <alignment horizontal="left" vertical="center" wrapText="1" shrinkToFit="1"/>
    </xf>
    <xf numFmtId="0" fontId="105" fillId="0" borderId="1" xfId="11" applyFont="1" applyBorder="1" applyAlignment="1">
      <alignment horizontal="center" vertical="center" wrapText="1" shrinkToFit="1"/>
    </xf>
    <xf numFmtId="0" fontId="105" fillId="0" borderId="33" xfId="11" applyFont="1" applyBorder="1" applyAlignment="1">
      <alignment horizontal="center" vertical="center" wrapText="1" shrinkToFit="1"/>
    </xf>
    <xf numFmtId="0" fontId="105" fillId="0" borderId="34" xfId="11" applyFont="1" applyBorder="1" applyAlignment="1">
      <alignment horizontal="center" vertical="center" wrapText="1" shrinkToFit="1"/>
    </xf>
    <xf numFmtId="0" fontId="61" fillId="11" borderId="281" xfId="1" applyFont="1" applyFill="1" applyBorder="1" applyAlignment="1">
      <alignment vertical="center" wrapText="1"/>
    </xf>
    <xf numFmtId="0" fontId="23" fillId="11" borderId="278" xfId="26" applyFont="1" applyFill="1" applyBorder="1" applyAlignment="1">
      <alignment vertical="center" wrapText="1"/>
    </xf>
    <xf numFmtId="0" fontId="105" fillId="0" borderId="11" xfId="11" applyFont="1" applyBorder="1" applyAlignment="1">
      <alignment horizontal="left" vertical="center" shrinkToFit="1"/>
    </xf>
    <xf numFmtId="0" fontId="105" fillId="0" borderId="282" xfId="23" applyFont="1" applyBorder="1" applyAlignment="1">
      <alignment horizontal="left" vertical="center" shrinkToFit="1"/>
    </xf>
    <xf numFmtId="0" fontId="105" fillId="0" borderId="283" xfId="23" applyFont="1" applyBorder="1" applyAlignment="1">
      <alignment horizontal="left" vertical="center" shrinkToFit="1"/>
    </xf>
    <xf numFmtId="0" fontId="105" fillId="0" borderId="284" xfId="23" applyFont="1" applyBorder="1" applyAlignment="1">
      <alignment horizontal="left" vertical="center" shrinkToFit="1"/>
    </xf>
    <xf numFmtId="0" fontId="105" fillId="0" borderId="77" xfId="1" applyFont="1" applyBorder="1" applyAlignment="1">
      <alignment horizontal="left" vertical="center" shrinkToFit="1"/>
    </xf>
    <xf numFmtId="0" fontId="105" fillId="0" borderId="78" xfId="1" applyFont="1" applyBorder="1" applyAlignment="1">
      <alignment horizontal="left" vertical="center" shrinkToFit="1"/>
    </xf>
    <xf numFmtId="0" fontId="105" fillId="0" borderId="11" xfId="11" applyFont="1" applyBorder="1" applyAlignment="1">
      <alignment horizontal="left" vertical="center" wrapText="1" shrinkToFit="1"/>
    </xf>
    <xf numFmtId="0" fontId="105" fillId="0" borderId="38" xfId="11" applyFont="1" applyBorder="1" applyAlignment="1">
      <alignment horizontal="left" vertical="center" wrapText="1" shrinkToFit="1"/>
    </xf>
    <xf numFmtId="0" fontId="105" fillId="0" borderId="46" xfId="11" applyFont="1" applyBorder="1" applyAlignment="1">
      <alignment horizontal="left" vertical="center" wrapText="1" shrinkToFit="1"/>
    </xf>
    <xf numFmtId="0" fontId="105" fillId="0" borderId="30" xfId="11" applyFont="1" applyBorder="1" applyAlignment="1">
      <alignment horizontal="left" vertical="center" shrinkToFit="1"/>
    </xf>
    <xf numFmtId="0" fontId="9" fillId="11" borderId="99" xfId="11" applyFont="1" applyFill="1" applyBorder="1" applyAlignment="1">
      <alignment vertical="center" wrapText="1"/>
    </xf>
    <xf numFmtId="0" fontId="23" fillId="11" borderId="21" xfId="26" applyFont="1" applyFill="1" applyBorder="1" applyAlignment="1">
      <alignment vertical="center" wrapText="1"/>
    </xf>
    <xf numFmtId="0" fontId="111" fillId="0" borderId="0" xfId="1" applyFont="1" applyAlignment="1">
      <alignment horizontal="left" vertical="top" wrapText="1"/>
    </xf>
    <xf numFmtId="0" fontId="14" fillId="11" borderId="0" xfId="1" applyFont="1" applyFill="1" applyAlignment="1">
      <alignment horizontal="left" vertical="top" wrapText="1"/>
    </xf>
    <xf numFmtId="0" fontId="114" fillId="0" borderId="0" xfId="1" applyFont="1" applyAlignment="1">
      <alignment horizontal="left" vertical="top" wrapText="1"/>
    </xf>
    <xf numFmtId="0" fontId="39" fillId="0" borderId="17" xfId="11" applyFont="1" applyBorder="1" applyAlignment="1">
      <alignment horizontal="center" vertical="center"/>
    </xf>
    <xf numFmtId="0" fontId="6" fillId="0" borderId="31" xfId="11" applyFont="1" applyBorder="1" applyAlignment="1">
      <alignment horizontal="center" vertical="center"/>
    </xf>
    <xf numFmtId="0" fontId="111" fillId="0" borderId="0" xfId="1" applyFont="1" applyAlignment="1">
      <alignment horizontal="left" vertical="center" wrapText="1"/>
    </xf>
    <xf numFmtId="0" fontId="105" fillId="11" borderId="33" xfId="11" applyFont="1" applyFill="1" applyBorder="1" applyAlignment="1">
      <alignment horizontal="left" vertical="center" shrinkToFit="1"/>
    </xf>
    <xf numFmtId="0" fontId="105" fillId="11" borderId="34" xfId="11" applyFont="1" applyFill="1" applyBorder="1" applyAlignment="1">
      <alignment horizontal="left" vertical="center" shrinkToFit="1"/>
    </xf>
    <xf numFmtId="0" fontId="6" fillId="0" borderId="0" xfId="0" applyFont="1" applyAlignment="1">
      <alignment vertical="center"/>
    </xf>
    <xf numFmtId="0" fontId="7" fillId="0" borderId="0" xfId="0" applyFont="1" applyAlignment="1">
      <alignment horizontal="center" vertical="center"/>
    </xf>
    <xf numFmtId="0" fontId="6" fillId="6" borderId="9" xfId="0" applyFont="1" applyFill="1" applyBorder="1" applyAlignment="1">
      <alignment horizontal="left" vertical="center" wrapText="1"/>
    </xf>
    <xf numFmtId="0" fontId="6" fillId="6" borderId="9" xfId="0" applyFont="1" applyFill="1" applyBorder="1" applyAlignment="1">
      <alignment horizontal="left" vertical="center"/>
    </xf>
    <xf numFmtId="0" fontId="6" fillId="6" borderId="41" xfId="0" applyFont="1" applyFill="1" applyBorder="1" applyAlignment="1">
      <alignment horizontal="left" vertical="center"/>
    </xf>
    <xf numFmtId="0" fontId="6" fillId="6" borderId="50" xfId="0" applyFont="1" applyFill="1" applyBorder="1" applyAlignment="1">
      <alignment horizontal="left" vertical="center" wrapText="1"/>
    </xf>
    <xf numFmtId="0" fontId="0" fillId="0" borderId="51" xfId="0" applyBorder="1" applyAlignment="1">
      <alignment horizontal="left" vertical="center" wrapText="1"/>
    </xf>
    <xf numFmtId="0" fontId="0" fillId="0" borderId="21" xfId="0" applyBorder="1" applyAlignment="1">
      <alignment horizontal="left" vertical="center" wrapText="1"/>
    </xf>
    <xf numFmtId="0" fontId="10" fillId="0" borderId="0" xfId="1" applyFont="1" applyAlignment="1">
      <alignment horizontal="center" vertical="center"/>
    </xf>
    <xf numFmtId="0" fontId="6" fillId="0" borderId="0" xfId="1" applyFont="1" applyAlignment="1">
      <alignment horizontal="left" vertical="top" wrapText="1"/>
    </xf>
    <xf numFmtId="0" fontId="2" fillId="0" borderId="0" xfId="0" applyFont="1" applyAlignment="1">
      <alignment horizontal="left" vertical="top" wrapText="1"/>
    </xf>
    <xf numFmtId="0" fontId="10" fillId="0" borderId="2" xfId="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10" fillId="6" borderId="2" xfId="1" applyFont="1" applyFill="1" applyBorder="1" applyAlignment="1">
      <alignment horizontal="center" vertical="center"/>
    </xf>
    <xf numFmtId="0" fontId="0" fillId="6" borderId="2" xfId="0" applyFill="1" applyBorder="1" applyAlignment="1">
      <alignment horizontal="center" vertical="center"/>
    </xf>
    <xf numFmtId="0" fontId="17" fillId="0" borderId="2" xfId="7" applyFont="1" applyBorder="1" applyAlignment="1">
      <alignment horizontal="left" vertical="center" wrapText="1"/>
    </xf>
    <xf numFmtId="0" fontId="2" fillId="0" borderId="2" xfId="7" applyBorder="1" applyAlignment="1">
      <alignment horizontal="left" vertical="center" wrapText="1"/>
    </xf>
    <xf numFmtId="0" fontId="10" fillId="0" borderId="2" xfId="1" applyFont="1" applyBorder="1" applyAlignment="1">
      <alignment horizontal="center" vertical="center"/>
    </xf>
    <xf numFmtId="0" fontId="0" fillId="0" borderId="2" xfId="7" applyFont="1" applyBorder="1" applyAlignment="1">
      <alignment horizontal="left" vertical="center" wrapText="1"/>
    </xf>
    <xf numFmtId="0" fontId="6" fillId="6" borderId="81" xfId="1" applyFont="1" applyFill="1" applyBorder="1" applyAlignment="1">
      <alignment horizontal="center" vertical="center"/>
    </xf>
    <xf numFmtId="0" fontId="6" fillId="6" borderId="79" xfId="1" applyFont="1" applyFill="1" applyBorder="1" applyAlignment="1">
      <alignment horizontal="center" vertical="center"/>
    </xf>
    <xf numFmtId="0" fontId="6" fillId="6" borderId="80" xfId="1" applyFont="1" applyFill="1" applyBorder="1" applyAlignment="1">
      <alignment horizontal="center" vertical="center"/>
    </xf>
    <xf numFmtId="0" fontId="6" fillId="4" borderId="81" xfId="2" applyFont="1" applyFill="1" applyBorder="1" applyAlignment="1">
      <alignment horizontal="center" vertical="center" wrapText="1"/>
    </xf>
    <xf numFmtId="0" fontId="6" fillId="4" borderId="79" xfId="2" applyFont="1" applyFill="1" applyBorder="1" applyAlignment="1">
      <alignment horizontal="center" vertical="center" wrapText="1"/>
    </xf>
    <xf numFmtId="0" fontId="6" fillId="4" borderId="80" xfId="2" applyFont="1" applyFill="1" applyBorder="1" applyAlignment="1">
      <alignment horizontal="center" vertical="center" wrapText="1"/>
    </xf>
    <xf numFmtId="0" fontId="6" fillId="0" borderId="82" xfId="1" applyFont="1" applyBorder="1">
      <alignment vertical="center"/>
    </xf>
    <xf numFmtId="0" fontId="6" fillId="0" borderId="56" xfId="1" applyFont="1" applyBorder="1">
      <alignment vertical="center"/>
    </xf>
    <xf numFmtId="0" fontId="6" fillId="0" borderId="85" xfId="1" applyFont="1" applyBorder="1">
      <alignment vertical="center"/>
    </xf>
    <xf numFmtId="0" fontId="6" fillId="0" borderId="54" xfId="1" applyFont="1" applyBorder="1">
      <alignment vertical="center"/>
    </xf>
    <xf numFmtId="0" fontId="6" fillId="0" borderId="86" xfId="1" applyFont="1" applyBorder="1">
      <alignment vertical="center"/>
    </xf>
    <xf numFmtId="0" fontId="6" fillId="0" borderId="58" xfId="1" applyFont="1" applyBorder="1">
      <alignment vertical="center"/>
    </xf>
    <xf numFmtId="0" fontId="6" fillId="0" borderId="43" xfId="1" applyFont="1" applyBorder="1" applyAlignment="1">
      <alignment vertical="center" wrapText="1"/>
    </xf>
    <xf numFmtId="0" fontId="0" fillId="0" borderId="39" xfId="0" applyBorder="1" applyAlignment="1">
      <alignment vertical="center" wrapText="1"/>
    </xf>
    <xf numFmtId="0" fontId="0" fillId="0" borderId="92" xfId="0" applyBorder="1" applyAlignment="1">
      <alignment vertical="center" wrapText="1"/>
    </xf>
    <xf numFmtId="0" fontId="6" fillId="0" borderId="1" xfId="1" applyFont="1" applyBorder="1" applyAlignment="1">
      <alignment vertical="center" wrapText="1"/>
    </xf>
    <xf numFmtId="0" fontId="2" fillId="0" borderId="33" xfId="0" applyFont="1" applyBorder="1" applyAlignment="1">
      <alignment vertical="center" wrapText="1"/>
    </xf>
    <xf numFmtId="0" fontId="2" fillId="0" borderId="71" xfId="0" applyFont="1" applyBorder="1" applyAlignment="1">
      <alignment vertical="center" wrapText="1"/>
    </xf>
    <xf numFmtId="0" fontId="0" fillId="0" borderId="33" xfId="0" applyBorder="1" applyAlignment="1">
      <alignment vertical="center" wrapText="1"/>
    </xf>
    <xf numFmtId="0" fontId="0" fillId="0" borderId="71" xfId="0" applyBorder="1" applyAlignment="1">
      <alignment vertical="center" wrapText="1"/>
    </xf>
    <xf numFmtId="0" fontId="6" fillId="0" borderId="1" xfId="1" applyFont="1" applyBorder="1" applyAlignment="1">
      <alignment horizontal="left" vertical="center" wrapText="1"/>
    </xf>
    <xf numFmtId="0" fontId="0" fillId="0" borderId="33" xfId="0" applyBorder="1" applyAlignment="1">
      <alignment horizontal="left" vertical="center" wrapText="1"/>
    </xf>
    <xf numFmtId="0" fontId="0" fillId="0" borderId="71" xfId="0" applyBorder="1" applyAlignment="1">
      <alignment horizontal="left" vertical="center" wrapText="1"/>
    </xf>
    <xf numFmtId="0" fontId="6" fillId="0" borderId="39" xfId="1" applyFont="1" applyBorder="1" applyAlignment="1">
      <alignment vertical="top" wrapText="1"/>
    </xf>
    <xf numFmtId="0" fontId="0" fillId="0" borderId="39" xfId="0" applyBorder="1" applyAlignment="1">
      <alignment vertical="top"/>
    </xf>
    <xf numFmtId="0" fontId="6" fillId="0" borderId="81" xfId="1" applyFont="1" applyBorder="1">
      <alignment vertical="center"/>
    </xf>
    <xf numFmtId="0" fontId="6" fillId="0" borderId="79" xfId="1" applyFont="1" applyBorder="1">
      <alignment vertical="center"/>
    </xf>
    <xf numFmtId="0" fontId="6" fillId="0" borderId="80" xfId="1" applyFont="1" applyBorder="1">
      <alignment vertical="center"/>
    </xf>
    <xf numFmtId="0" fontId="6" fillId="0" borderId="87" xfId="1" applyFont="1" applyBorder="1">
      <alignment vertical="center"/>
    </xf>
    <xf numFmtId="0" fontId="6" fillId="0" borderId="83" xfId="1" applyFont="1" applyBorder="1">
      <alignment vertical="center"/>
    </xf>
    <xf numFmtId="0" fontId="6" fillId="0" borderId="84" xfId="1" applyFont="1" applyBorder="1">
      <alignment vertical="center"/>
    </xf>
    <xf numFmtId="0" fontId="6" fillId="0" borderId="55" xfId="1" applyFont="1" applyBorder="1">
      <alignment vertical="center"/>
    </xf>
    <xf numFmtId="0" fontId="6" fillId="0" borderId="0" xfId="1" applyFont="1" applyAlignment="1">
      <alignment vertical="center" wrapText="1"/>
    </xf>
    <xf numFmtId="0" fontId="6" fillId="0" borderId="1" xfId="1" applyFont="1" applyBorder="1" applyAlignment="1">
      <alignment vertical="top" wrapText="1"/>
    </xf>
    <xf numFmtId="0" fontId="2" fillId="0" borderId="33" xfId="0" applyFont="1" applyBorder="1" applyAlignment="1">
      <alignment vertical="top" wrapText="1"/>
    </xf>
    <xf numFmtId="0" fontId="2" fillId="0" borderId="34" xfId="0" applyFont="1" applyBorder="1" applyAlignment="1">
      <alignment vertical="top" wrapText="1"/>
    </xf>
    <xf numFmtId="0" fontId="6" fillId="0" borderId="59" xfId="1" applyFont="1" applyBorder="1">
      <alignment vertical="center"/>
    </xf>
    <xf numFmtId="0" fontId="32" fillId="9" borderId="113" xfId="0" applyFont="1" applyFill="1" applyBorder="1" applyAlignment="1">
      <alignment horizontal="left" vertical="top" wrapText="1"/>
    </xf>
    <xf numFmtId="0" fontId="32" fillId="9" borderId="93" xfId="0" applyFont="1" applyFill="1" applyBorder="1" applyAlignment="1">
      <alignment horizontal="left" vertical="top" wrapText="1"/>
    </xf>
    <xf numFmtId="0" fontId="32" fillId="9" borderId="65" xfId="0" applyFont="1" applyFill="1" applyBorder="1" applyAlignment="1">
      <alignment horizontal="left" vertical="top" wrapText="1"/>
    </xf>
    <xf numFmtId="0" fontId="32" fillId="9" borderId="103" xfId="0" applyFont="1" applyFill="1" applyBorder="1" applyAlignment="1">
      <alignment horizontal="left" vertical="top" wrapText="1"/>
    </xf>
    <xf numFmtId="0" fontId="32" fillId="9" borderId="94" xfId="0" applyFont="1" applyFill="1" applyBorder="1" applyAlignment="1">
      <alignment horizontal="left" vertical="top" wrapText="1"/>
    </xf>
    <xf numFmtId="0" fontId="32" fillId="9" borderId="66" xfId="0" applyFont="1" applyFill="1" applyBorder="1" applyAlignment="1">
      <alignment horizontal="left" vertical="top" wrapText="1"/>
    </xf>
    <xf numFmtId="0" fontId="32" fillId="9" borderId="105" xfId="0" applyFont="1" applyFill="1" applyBorder="1" applyAlignment="1">
      <alignment horizontal="left" vertical="top" wrapText="1"/>
    </xf>
    <xf numFmtId="0" fontId="32" fillId="9" borderId="114" xfId="0" applyFont="1" applyFill="1" applyBorder="1" applyAlignment="1">
      <alignment horizontal="left" vertical="top" wrapText="1"/>
    </xf>
    <xf numFmtId="0" fontId="32" fillId="9" borderId="106" xfId="0" applyFont="1" applyFill="1" applyBorder="1" applyAlignment="1">
      <alignment horizontal="left" vertical="top" wrapText="1"/>
    </xf>
    <xf numFmtId="0" fontId="32" fillId="9" borderId="18" xfId="0" applyFont="1" applyFill="1" applyBorder="1" applyAlignment="1">
      <alignment horizontal="left" vertical="center" wrapText="1"/>
    </xf>
    <xf numFmtId="0" fontId="32" fillId="9" borderId="33" xfId="0" applyFont="1" applyFill="1" applyBorder="1" applyAlignment="1">
      <alignment horizontal="left" vertical="center" wrapText="1"/>
    </xf>
    <xf numFmtId="0" fontId="32" fillId="9" borderId="28" xfId="0" applyFont="1" applyFill="1" applyBorder="1" applyAlignment="1">
      <alignment horizontal="left" vertical="center" wrapText="1"/>
    </xf>
    <xf numFmtId="0" fontId="26" fillId="0" borderId="17"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31" xfId="0" applyFont="1" applyBorder="1" applyAlignment="1">
      <alignment horizontal="center" vertical="center" wrapText="1"/>
    </xf>
    <xf numFmtId="0" fontId="32" fillId="9" borderId="88" xfId="0" applyFont="1" applyFill="1" applyBorder="1" applyAlignment="1">
      <alignment horizontal="left" vertical="top" wrapText="1"/>
    </xf>
    <xf numFmtId="0" fontId="32" fillId="9" borderId="108" xfId="0" applyFont="1" applyFill="1" applyBorder="1" applyAlignment="1">
      <alignment horizontal="left" vertical="top" wrapText="1"/>
    </xf>
    <xf numFmtId="0" fontId="32" fillId="9" borderId="64" xfId="0" applyFont="1" applyFill="1" applyBorder="1" applyAlignment="1">
      <alignment horizontal="left" vertical="top" wrapText="1"/>
    </xf>
    <xf numFmtId="0" fontId="32" fillId="9" borderId="107" xfId="0" applyFont="1" applyFill="1" applyBorder="1" applyAlignment="1">
      <alignment horizontal="left" vertical="top" wrapText="1"/>
    </xf>
    <xf numFmtId="0" fontId="32" fillId="9" borderId="109" xfId="0" applyFont="1" applyFill="1" applyBorder="1" applyAlignment="1">
      <alignment horizontal="left" vertical="top" wrapText="1"/>
    </xf>
    <xf numFmtId="0" fontId="34" fillId="0" borderId="0" xfId="0" applyFont="1" applyAlignment="1">
      <alignment horizontal="left" vertical="center" wrapText="1"/>
    </xf>
    <xf numFmtId="0" fontId="34" fillId="0" borderId="0" xfId="0" applyFont="1" applyAlignment="1">
      <alignment vertical="center" wrapText="1"/>
    </xf>
    <xf numFmtId="0" fontId="34" fillId="9" borderId="18" xfId="0" applyFont="1" applyFill="1" applyBorder="1" applyAlignment="1">
      <alignment horizontal="left" vertical="center" wrapText="1"/>
    </xf>
    <xf numFmtId="0" fontId="34" fillId="9" borderId="28" xfId="0" applyFont="1" applyFill="1" applyBorder="1" applyAlignment="1">
      <alignment horizontal="left" vertical="center" wrapText="1"/>
    </xf>
    <xf numFmtId="0" fontId="34" fillId="0" borderId="1" xfId="0" applyFont="1" applyBorder="1" applyAlignment="1">
      <alignment horizontal="left" vertical="center"/>
    </xf>
    <xf numFmtId="0" fontId="34" fillId="0" borderId="34" xfId="0" applyFont="1" applyBorder="1" applyAlignment="1">
      <alignment horizontal="left" vertical="center"/>
    </xf>
    <xf numFmtId="0" fontId="34" fillId="0" borderId="0" xfId="0" applyFont="1" applyAlignment="1">
      <alignment horizontal="left" vertical="top" wrapText="1"/>
    </xf>
    <xf numFmtId="0" fontId="115" fillId="0" borderId="0" xfId="0" applyFont="1" applyAlignment="1">
      <alignment horizontal="left" vertical="center" wrapText="1"/>
    </xf>
    <xf numFmtId="0" fontId="115" fillId="0" borderId="0" xfId="0" applyFont="1" applyAlignment="1">
      <alignment horizontal="left" vertical="center"/>
    </xf>
    <xf numFmtId="0" fontId="34" fillId="0" borderId="43" xfId="0" applyFont="1" applyBorder="1" applyAlignment="1">
      <alignment horizontal="left" vertical="top" wrapText="1"/>
    </xf>
    <xf numFmtId="0" fontId="34" fillId="0" borderId="44" xfId="0" applyFont="1" applyBorder="1" applyAlignment="1">
      <alignment horizontal="left" vertical="top" wrapText="1"/>
    </xf>
    <xf numFmtId="0" fontId="34" fillId="0" borderId="11" xfId="0" applyFont="1" applyBorder="1" applyAlignment="1">
      <alignment horizontal="left" vertical="top" wrapText="1"/>
    </xf>
    <xf numFmtId="0" fontId="34" fillId="0" borderId="46" xfId="0" applyFont="1" applyBorder="1" applyAlignment="1">
      <alignment horizontal="left" vertical="top" wrapText="1"/>
    </xf>
    <xf numFmtId="0" fontId="34" fillId="9" borderId="33" xfId="0" applyFont="1" applyFill="1" applyBorder="1" applyAlignment="1">
      <alignment horizontal="left" vertical="center" wrapText="1"/>
    </xf>
    <xf numFmtId="0" fontId="34" fillId="0" borderId="1" xfId="0" applyFont="1" applyBorder="1" applyAlignment="1">
      <alignment horizontal="left" vertical="top" wrapText="1"/>
    </xf>
    <xf numFmtId="0" fontId="34" fillId="0" borderId="33" xfId="0" applyFont="1" applyBorder="1" applyAlignment="1">
      <alignment horizontal="left" vertical="top" wrapText="1"/>
    </xf>
    <xf numFmtId="0" fontId="34" fillId="0" borderId="34" xfId="0" applyFont="1" applyBorder="1" applyAlignment="1">
      <alignment horizontal="left" vertical="top" wrapText="1"/>
    </xf>
    <xf numFmtId="0" fontId="51" fillId="0" borderId="0" xfId="0" applyFont="1" applyAlignment="1">
      <alignment horizontal="left" vertical="center" wrapText="1"/>
    </xf>
    <xf numFmtId="0" fontId="51" fillId="0" borderId="0" xfId="0" applyFont="1" applyAlignment="1">
      <alignment horizontal="center" vertical="center"/>
    </xf>
    <xf numFmtId="0" fontId="20" fillId="0" borderId="38" xfId="0" applyFont="1" applyBorder="1" applyAlignment="1">
      <alignment horizontal="left" vertical="center" wrapText="1"/>
    </xf>
    <xf numFmtId="0" fontId="121" fillId="6" borderId="2" xfId="0" applyFont="1" applyFill="1" applyBorder="1" applyAlignment="1">
      <alignment horizontal="left" vertical="center"/>
    </xf>
    <xf numFmtId="0" fontId="121" fillId="6" borderId="2" xfId="0" applyFont="1" applyFill="1" applyBorder="1" applyAlignment="1">
      <alignment horizontal="left" vertical="top" wrapText="1"/>
    </xf>
    <xf numFmtId="0" fontId="116" fillId="0" borderId="2" xfId="0" applyFont="1" applyBorder="1" applyAlignment="1">
      <alignment horizontal="center" vertical="center"/>
    </xf>
    <xf numFmtId="0" fontId="116" fillId="0" borderId="2" xfId="0" applyFont="1" applyBorder="1" applyAlignment="1">
      <alignment horizontal="center" vertical="center" wrapText="1"/>
    </xf>
    <xf numFmtId="0" fontId="116" fillId="0" borderId="2" xfId="0" applyFont="1" applyBorder="1" applyAlignment="1">
      <alignment horizontal="center" vertical="top" wrapText="1"/>
    </xf>
    <xf numFmtId="0" fontId="115" fillId="0" borderId="2" xfId="0" applyFont="1" applyBorder="1" applyAlignment="1">
      <alignment horizontal="center" vertical="top" wrapText="1"/>
    </xf>
    <xf numFmtId="0" fontId="119" fillId="0" borderId="0" xfId="0" applyFont="1" applyAlignment="1">
      <alignment horizontal="left" vertical="center" wrapText="1"/>
    </xf>
    <xf numFmtId="0" fontId="116" fillId="6" borderId="2" xfId="0" applyFont="1" applyFill="1" applyBorder="1" applyAlignment="1">
      <alignment horizontal="right" vertical="center"/>
    </xf>
    <xf numFmtId="0" fontId="116" fillId="6" borderId="2" xfId="0" applyFont="1" applyFill="1" applyBorder="1" applyAlignment="1">
      <alignment horizontal="left" vertical="center"/>
    </xf>
    <xf numFmtId="0" fontId="116" fillId="0" borderId="0" xfId="0" applyFont="1" applyAlignment="1">
      <alignment horizontal="left" vertical="top" wrapText="1"/>
    </xf>
    <xf numFmtId="0" fontId="115" fillId="6" borderId="18" xfId="0" applyFont="1" applyFill="1" applyBorder="1" applyAlignment="1">
      <alignment horizontal="left" vertical="center" wrapText="1"/>
    </xf>
    <xf numFmtId="0" fontId="115" fillId="6" borderId="33" xfId="0" applyFont="1" applyFill="1" applyBorder="1" applyAlignment="1">
      <alignment horizontal="left" vertical="center" wrapText="1"/>
    </xf>
    <xf numFmtId="0" fontId="115" fillId="6" borderId="28" xfId="0" applyFont="1" applyFill="1" applyBorder="1" applyAlignment="1">
      <alignment horizontal="left" vertical="center" wrapText="1"/>
    </xf>
    <xf numFmtId="0" fontId="6" fillId="0" borderId="0" xfId="0" applyFont="1" applyAlignment="1">
      <alignment horizontal="right" vertical="center"/>
    </xf>
    <xf numFmtId="0" fontId="9" fillId="0" borderId="2" xfId="0" applyFont="1" applyBorder="1" applyAlignment="1">
      <alignment vertical="center"/>
    </xf>
    <xf numFmtId="0" fontId="44" fillId="0" borderId="2" xfId="0" applyFont="1" applyBorder="1" applyAlignment="1">
      <alignment vertical="center"/>
    </xf>
    <xf numFmtId="0" fontId="6" fillId="0" borderId="2" xfId="0" applyFont="1" applyBorder="1" applyAlignment="1">
      <alignment vertical="center"/>
    </xf>
    <xf numFmtId="0" fontId="9" fillId="0" borderId="1"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 xfId="0" applyFont="1" applyBorder="1" applyAlignment="1">
      <alignment horizontal="center" vertical="center"/>
    </xf>
    <xf numFmtId="0" fontId="9" fillId="0" borderId="33" xfId="0" applyFont="1" applyBorder="1" applyAlignment="1">
      <alignment horizontal="left" vertical="center" shrinkToFit="1"/>
    </xf>
    <xf numFmtId="0" fontId="9" fillId="0" borderId="33" xfId="0" applyFont="1" applyBorder="1" applyAlignment="1">
      <alignment vertical="center"/>
    </xf>
    <xf numFmtId="0" fontId="6" fillId="0" borderId="33" xfId="0" applyFont="1" applyBorder="1" applyAlignment="1">
      <alignment vertical="center"/>
    </xf>
    <xf numFmtId="0" fontId="9" fillId="0" borderId="2" xfId="0" applyFont="1" applyBorder="1" applyAlignment="1">
      <alignment vertical="center" shrinkToFit="1"/>
    </xf>
    <xf numFmtId="0" fontId="6" fillId="0" borderId="1" xfId="0" applyFont="1" applyBorder="1" applyAlignment="1">
      <alignment vertical="center"/>
    </xf>
    <xf numFmtId="0" fontId="44" fillId="0" borderId="34" xfId="0" applyFont="1" applyBorder="1" applyAlignment="1">
      <alignment vertical="center"/>
    </xf>
    <xf numFmtId="0" fontId="11" fillId="0" borderId="2" xfId="0" applyFont="1" applyBorder="1" applyAlignment="1">
      <alignment horizontal="center" vertical="center"/>
    </xf>
    <xf numFmtId="0" fontId="44" fillId="0" borderId="33" xfId="0" applyFont="1" applyBorder="1" applyAlignment="1">
      <alignment vertical="center"/>
    </xf>
    <xf numFmtId="0" fontId="9" fillId="0" borderId="34" xfId="0" applyFont="1" applyBorder="1" applyAlignment="1">
      <alignment vertical="center"/>
    </xf>
    <xf numFmtId="0" fontId="9" fillId="0" borderId="1" xfId="0" applyFont="1" applyBorder="1" applyAlignment="1">
      <alignment vertical="center"/>
    </xf>
    <xf numFmtId="0" fontId="11" fillId="0" borderId="115" xfId="0" applyFont="1" applyBorder="1" applyAlignment="1">
      <alignment vertical="top"/>
    </xf>
    <xf numFmtId="0" fontId="11" fillId="0" borderId="2" xfId="0" applyFont="1" applyBorder="1" applyAlignment="1">
      <alignment vertical="top"/>
    </xf>
    <xf numFmtId="0" fontId="11" fillId="0" borderId="43" xfId="0" applyFont="1" applyBorder="1" applyAlignment="1">
      <alignment horizontal="left" vertical="top"/>
    </xf>
    <xf numFmtId="0" fontId="6" fillId="0" borderId="39" xfId="0" applyFont="1" applyBorder="1" applyAlignment="1">
      <alignment horizontal="left" vertical="top"/>
    </xf>
    <xf numFmtId="0" fontId="6" fillId="0" borderId="44" xfId="0" applyFont="1" applyBorder="1" applyAlignment="1">
      <alignment horizontal="left" vertical="top"/>
    </xf>
    <xf numFmtId="0" fontId="6" fillId="0" borderId="10" xfId="0" applyFont="1" applyBorder="1" applyAlignment="1">
      <alignment horizontal="left" vertical="top"/>
    </xf>
    <xf numFmtId="0" fontId="6" fillId="0" borderId="0" xfId="0" applyFont="1" applyAlignment="1">
      <alignment horizontal="left" vertical="top"/>
    </xf>
    <xf numFmtId="0" fontId="6" fillId="0" borderId="45" xfId="0" applyFont="1" applyBorder="1" applyAlignment="1">
      <alignment horizontal="left" vertical="top"/>
    </xf>
    <xf numFmtId="0" fontId="6" fillId="0" borderId="11" xfId="0" applyFont="1" applyBorder="1" applyAlignment="1">
      <alignment horizontal="left" vertical="top"/>
    </xf>
    <xf numFmtId="0" fontId="6" fillId="0" borderId="38" xfId="0" applyFont="1" applyBorder="1" applyAlignment="1">
      <alignment horizontal="left" vertical="top"/>
    </xf>
    <xf numFmtId="0" fontId="6" fillId="0" borderId="46" xfId="0" applyFont="1" applyBorder="1" applyAlignment="1">
      <alignment horizontal="left" vertical="top"/>
    </xf>
    <xf numFmtId="0" fontId="11" fillId="0" borderId="39" xfId="0" applyFont="1" applyBorder="1" applyAlignment="1">
      <alignment vertical="center" wrapText="1"/>
    </xf>
    <xf numFmtId="0" fontId="6" fillId="0" borderId="39" xfId="0" applyFont="1" applyBorder="1" applyAlignment="1">
      <alignment vertical="center" wrapText="1"/>
    </xf>
    <xf numFmtId="0" fontId="6" fillId="0" borderId="0" xfId="0" applyFont="1" applyAlignment="1">
      <alignment vertical="center" wrapText="1"/>
    </xf>
    <xf numFmtId="0" fontId="6" fillId="0" borderId="43" xfId="0" applyFont="1" applyBorder="1" applyAlignment="1">
      <alignment horizontal="right" vertical="center"/>
    </xf>
    <xf numFmtId="0" fontId="6" fillId="0" borderId="39" xfId="0" applyFont="1" applyBorder="1" applyAlignment="1">
      <alignment horizontal="right" vertical="center"/>
    </xf>
    <xf numFmtId="0" fontId="6" fillId="0" borderId="44" xfId="0" applyFont="1" applyBorder="1" applyAlignment="1">
      <alignment horizontal="right" vertical="center"/>
    </xf>
    <xf numFmtId="0" fontId="6" fillId="0" borderId="88" xfId="0" applyFont="1" applyBorder="1" applyAlignment="1">
      <alignment horizontal="right" vertical="center"/>
    </xf>
    <xf numFmtId="0" fontId="6" fillId="0" borderId="89" xfId="0" applyFont="1" applyBorder="1" applyAlignment="1">
      <alignment horizontal="right" vertical="center"/>
    </xf>
    <xf numFmtId="0" fontId="6" fillId="0" borderId="90" xfId="0" applyFont="1" applyBorder="1" applyAlignment="1">
      <alignment horizontal="right" vertical="center"/>
    </xf>
    <xf numFmtId="0" fontId="6" fillId="0" borderId="2" xfId="0" applyFont="1" applyBorder="1" applyAlignment="1">
      <alignment horizontal="right" vertical="center"/>
    </xf>
    <xf numFmtId="0" fontId="6" fillId="0" borderId="67" xfId="0" applyFont="1" applyBorder="1" applyAlignment="1">
      <alignment horizontal="right" vertical="center"/>
    </xf>
    <xf numFmtId="0" fontId="11" fillId="0" borderId="19" xfId="0" applyFont="1" applyBorder="1" applyAlignment="1">
      <alignment vertical="top"/>
    </xf>
    <xf numFmtId="0" fontId="45" fillId="0" borderId="3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left" vertical="center"/>
    </xf>
    <xf numFmtId="0" fontId="6" fillId="0" borderId="39" xfId="0" applyFont="1" applyBorder="1" applyAlignment="1">
      <alignment horizontal="left" vertical="center" wrapText="1"/>
    </xf>
    <xf numFmtId="0" fontId="6" fillId="0" borderId="0" xfId="0" applyFont="1" applyAlignment="1">
      <alignment horizontal="left" vertical="center" wrapText="1"/>
    </xf>
    <xf numFmtId="0" fontId="6" fillId="0" borderId="6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70" xfId="0" applyFont="1" applyBorder="1" applyAlignment="1">
      <alignment horizontal="center" vertical="center" textRotation="255"/>
    </xf>
    <xf numFmtId="0" fontId="24" fillId="0" borderId="2" xfId="0" applyFont="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vertical="center" wrapText="1"/>
    </xf>
    <xf numFmtId="0" fontId="24" fillId="0" borderId="2" xfId="0" applyFont="1" applyBorder="1" applyAlignment="1">
      <alignment vertical="center"/>
    </xf>
    <xf numFmtId="0" fontId="24" fillId="5" borderId="2" xfId="0" applyFont="1" applyFill="1" applyBorder="1" applyAlignment="1">
      <alignment horizontal="left" vertical="center"/>
    </xf>
    <xf numFmtId="0" fontId="24" fillId="5" borderId="2" xfId="0" applyFont="1" applyFill="1" applyBorder="1" applyAlignment="1">
      <alignment horizontal="left" vertical="center" wrapText="1"/>
    </xf>
    <xf numFmtId="0" fontId="24" fillId="5" borderId="2" xfId="0" applyFont="1" applyFill="1" applyBorder="1" applyAlignment="1">
      <alignment vertical="center"/>
    </xf>
    <xf numFmtId="0" fontId="24" fillId="0" borderId="2" xfId="0" applyFont="1" applyBorder="1" applyAlignment="1">
      <alignment vertical="center" shrinkToFit="1"/>
    </xf>
    <xf numFmtId="58" fontId="24" fillId="5" borderId="2" xfId="0" applyNumberFormat="1" applyFont="1" applyFill="1" applyBorder="1" applyAlignment="1">
      <alignment horizontal="left" vertical="center"/>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10" xfId="0" applyFont="1" applyBorder="1" applyAlignment="1">
      <alignment horizontal="left" vertical="center" wrapText="1"/>
    </xf>
    <xf numFmtId="0" fontId="24" fillId="0" borderId="45" xfId="0" applyFont="1" applyBorder="1" applyAlignment="1">
      <alignment horizontal="left" vertical="center" wrapText="1"/>
    </xf>
    <xf numFmtId="0" fontId="24" fillId="0" borderId="11" xfId="0" applyFont="1" applyBorder="1" applyAlignment="1">
      <alignment horizontal="left" vertical="center" wrapText="1"/>
    </xf>
    <xf numFmtId="0" fontId="24" fillId="0" borderId="46" xfId="0" applyFont="1" applyBorder="1" applyAlignment="1">
      <alignment horizontal="left" vertical="center" wrapText="1"/>
    </xf>
    <xf numFmtId="0" fontId="24" fillId="0" borderId="67" xfId="0" applyFont="1" applyBorder="1" applyAlignment="1">
      <alignment horizontal="center" vertical="center"/>
    </xf>
    <xf numFmtId="0" fontId="24" fillId="0" borderId="70" xfId="0" applyFont="1" applyBorder="1" applyAlignment="1">
      <alignment horizontal="center" vertical="center"/>
    </xf>
    <xf numFmtId="0" fontId="24" fillId="0" borderId="19"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58" fontId="24" fillId="0" borderId="67" xfId="0" applyNumberFormat="1" applyFont="1" applyBorder="1" applyAlignment="1">
      <alignment horizontal="left" vertical="center"/>
    </xf>
    <xf numFmtId="0" fontId="24" fillId="0" borderId="67" xfId="0" applyFont="1" applyBorder="1" applyAlignment="1">
      <alignment vertical="center"/>
    </xf>
    <xf numFmtId="58" fontId="24" fillId="0" borderId="1" xfId="0" applyNumberFormat="1" applyFont="1" applyBorder="1" applyAlignment="1">
      <alignment horizontal="left" vertical="center"/>
    </xf>
    <xf numFmtId="58" fontId="24" fillId="0" borderId="33" xfId="0" applyNumberFormat="1" applyFont="1" applyBorder="1" applyAlignment="1">
      <alignment horizontal="left" vertical="center"/>
    </xf>
    <xf numFmtId="0" fontId="24" fillId="0" borderId="33" xfId="0" applyFont="1" applyBorder="1" applyAlignment="1">
      <alignment vertical="center"/>
    </xf>
    <xf numFmtId="0" fontId="24" fillId="0" borderId="34" xfId="0" applyFont="1" applyBorder="1" applyAlignment="1">
      <alignment vertical="center"/>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0" fontId="24" fillId="0" borderId="2" xfId="0" applyFont="1" applyBorder="1" applyAlignment="1">
      <alignment horizontal="center" vertical="center" wrapText="1" shrinkToFit="1"/>
    </xf>
    <xf numFmtId="0" fontId="23" fillId="0" borderId="2" xfId="0" applyFont="1" applyBorder="1" applyAlignment="1">
      <alignment horizontal="center" vertical="center" wrapText="1"/>
    </xf>
    <xf numFmtId="0" fontId="24" fillId="5" borderId="2" xfId="0" applyFont="1" applyFill="1" applyBorder="1" applyAlignment="1">
      <alignment horizontal="center" vertical="center" wrapText="1"/>
    </xf>
    <xf numFmtId="0" fontId="24" fillId="0" borderId="0" xfId="0" applyFont="1" applyAlignment="1">
      <alignment vertical="center"/>
    </xf>
    <xf numFmtId="0" fontId="47" fillId="0" borderId="0" xfId="0" applyFont="1" applyAlignment="1">
      <alignment horizontal="left" vertical="center" wrapText="1" shrinkToFit="1"/>
    </xf>
    <xf numFmtId="0" fontId="4"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5" borderId="2" xfId="0" applyFill="1" applyBorder="1" applyAlignment="1">
      <alignment horizontal="left" vertical="center"/>
    </xf>
    <xf numFmtId="0" fontId="0" fillId="5" borderId="2" xfId="0" applyFill="1" applyBorder="1" applyAlignment="1">
      <alignment horizontal="left" vertical="center" wrapText="1"/>
    </xf>
    <xf numFmtId="0" fontId="0" fillId="5" borderId="2" xfId="0" applyFill="1" applyBorder="1" applyAlignment="1">
      <alignment vertical="center"/>
    </xf>
    <xf numFmtId="0" fontId="0" fillId="0" borderId="44" xfId="0" applyBorder="1" applyAlignment="1">
      <alignment horizontal="left" vertical="center" wrapText="1"/>
    </xf>
    <xf numFmtId="0" fontId="0" fillId="0" borderId="10" xfId="0" applyBorder="1" applyAlignment="1">
      <alignment horizontal="left" vertical="center" wrapText="1"/>
    </xf>
    <xf numFmtId="0" fontId="0" fillId="0" borderId="45" xfId="0" applyBorder="1" applyAlignment="1">
      <alignment horizontal="left" vertical="center" wrapText="1"/>
    </xf>
    <xf numFmtId="0" fontId="0" fillId="0" borderId="11" xfId="0" applyBorder="1" applyAlignment="1">
      <alignment horizontal="left" vertical="center" wrapText="1"/>
    </xf>
    <xf numFmtId="0" fontId="0" fillId="0" borderId="46" xfId="0"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vertical="center" shrinkToFit="1"/>
    </xf>
    <xf numFmtId="0" fontId="0" fillId="0" borderId="70"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wrapText="1"/>
    </xf>
    <xf numFmtId="0" fontId="0" fillId="0" borderId="2" xfId="0" applyBorder="1" applyAlignment="1">
      <alignment horizontal="left" vertical="center" wrapText="1"/>
    </xf>
    <xf numFmtId="0" fontId="0" fillId="5" borderId="2" xfId="0" applyFill="1" applyBorder="1" applyAlignment="1">
      <alignment horizontal="center" vertical="center" wrapText="1"/>
    </xf>
    <xf numFmtId="0" fontId="14" fillId="0" borderId="0" xfId="0" applyFont="1" applyAlignment="1">
      <alignment horizontal="center" vertical="center"/>
    </xf>
    <xf numFmtId="0" fontId="0" fillId="0" borderId="2" xfId="0" applyBorder="1" applyAlignment="1">
      <alignment horizontal="center" vertical="center" shrinkToFit="1"/>
    </xf>
    <xf numFmtId="0" fontId="0" fillId="5" borderId="1" xfId="0" applyFill="1" applyBorder="1" applyAlignment="1">
      <alignment vertical="center"/>
    </xf>
    <xf numFmtId="0" fontId="0" fillId="0" borderId="34" xfId="0" applyBorder="1" applyAlignment="1">
      <alignment vertical="center"/>
    </xf>
    <xf numFmtId="0" fontId="0" fillId="0" borderId="39" xfId="0" applyBorder="1" applyAlignment="1">
      <alignment horizontal="left" vertical="top" wrapText="1"/>
    </xf>
    <xf numFmtId="0" fontId="0" fillId="0" borderId="0" xfId="0" applyAlignment="1">
      <alignment horizontal="left" vertical="top" wrapText="1"/>
    </xf>
    <xf numFmtId="0" fontId="0" fillId="11" borderId="39" xfId="0" applyFill="1" applyBorder="1" applyAlignment="1">
      <alignment horizontal="left" vertical="top" wrapText="1"/>
    </xf>
    <xf numFmtId="0" fontId="0" fillId="0" borderId="1" xfId="0" applyBorder="1" applyAlignment="1">
      <alignment vertical="center" wrapText="1"/>
    </xf>
    <xf numFmtId="0" fontId="0" fillId="0" borderId="34" xfId="0" applyBorder="1" applyAlignment="1">
      <alignment vertical="center" wrapText="1"/>
    </xf>
    <xf numFmtId="0" fontId="0" fillId="5" borderId="1"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0" borderId="38" xfId="0" applyBorder="1" applyAlignment="1">
      <alignment vertical="center" wrapText="1"/>
    </xf>
    <xf numFmtId="0" fontId="18" fillId="0" borderId="0" xfId="18" applyFont="1" applyAlignment="1">
      <alignment vertical="top" wrapText="1"/>
    </xf>
    <xf numFmtId="0" fontId="18" fillId="0" borderId="0" xfId="17" applyFont="1" applyAlignment="1">
      <alignment vertical="top" wrapText="1"/>
    </xf>
    <xf numFmtId="0" fontId="26" fillId="0" borderId="7" xfId="2" applyFont="1" applyBorder="1" applyAlignment="1">
      <alignment horizontal="center" vertical="center"/>
    </xf>
    <xf numFmtId="0" fontId="18" fillId="6" borderId="49" xfId="17" applyFont="1" applyFill="1" applyBorder="1" applyAlignment="1">
      <alignment horizontal="center" vertical="center" shrinkToFit="1"/>
    </xf>
    <xf numFmtId="0" fontId="18" fillId="6" borderId="37" xfId="17" applyFont="1" applyFill="1" applyBorder="1" applyAlignment="1">
      <alignment horizontal="center" vertical="center" shrinkToFit="1"/>
    </xf>
    <xf numFmtId="0" fontId="18" fillId="6" borderId="35" xfId="2" applyFont="1" applyFill="1" applyBorder="1" applyAlignment="1">
      <alignment horizontal="center" vertical="center" wrapText="1"/>
    </xf>
    <xf numFmtId="0" fontId="18" fillId="6" borderId="32" xfId="2" applyFont="1" applyFill="1" applyBorder="1" applyAlignment="1">
      <alignment horizontal="center" vertical="center" wrapText="1"/>
    </xf>
    <xf numFmtId="0" fontId="18" fillId="6" borderId="23" xfId="2" applyFont="1" applyFill="1" applyBorder="1" applyAlignment="1">
      <alignment horizontal="center" vertical="center" wrapText="1"/>
    </xf>
    <xf numFmtId="0" fontId="18" fillId="6" borderId="44" xfId="2" applyFont="1" applyFill="1" applyBorder="1" applyAlignment="1">
      <alignment horizontal="center" vertical="center" wrapText="1"/>
    </xf>
    <xf numFmtId="0" fontId="18" fillId="6" borderId="9" xfId="2" applyFont="1" applyFill="1" applyBorder="1" applyAlignment="1">
      <alignment horizontal="center" vertical="center" wrapText="1"/>
    </xf>
    <xf numFmtId="0" fontId="18" fillId="6" borderId="45" xfId="2" applyFont="1" applyFill="1" applyBorder="1" applyAlignment="1">
      <alignment horizontal="center" vertical="center" wrapText="1"/>
    </xf>
    <xf numFmtId="0" fontId="18" fillId="6" borderId="9" xfId="2" applyFont="1" applyFill="1" applyBorder="1">
      <alignment vertical="center"/>
    </xf>
    <xf numFmtId="0" fontId="18" fillId="6" borderId="8" xfId="2" applyFont="1" applyFill="1" applyBorder="1">
      <alignment vertical="center"/>
    </xf>
    <xf numFmtId="0" fontId="18" fillId="0" borderId="4" xfId="18" applyFont="1" applyBorder="1" applyAlignment="1">
      <alignment vertical="top" wrapText="1"/>
    </xf>
    <xf numFmtId="0" fontId="18" fillId="3" borderId="257" xfId="0" applyFont="1" applyFill="1" applyBorder="1" applyAlignment="1">
      <alignment horizontal="center" vertical="center" wrapText="1"/>
    </xf>
    <xf numFmtId="0" fontId="18" fillId="3" borderId="256" xfId="0" applyFont="1" applyFill="1" applyBorder="1" applyAlignment="1">
      <alignment horizontal="center" vertical="center" wrapText="1"/>
    </xf>
    <xf numFmtId="0" fontId="65" fillId="0" borderId="0" xfId="19" applyFont="1" applyAlignment="1">
      <alignment vertical="center" wrapText="1"/>
    </xf>
    <xf numFmtId="0" fontId="26" fillId="0" borderId="0" xfId="19" applyFont="1" applyAlignment="1">
      <alignment horizontal="center" vertical="center"/>
    </xf>
    <xf numFmtId="0" fontId="63" fillId="0" borderId="0" xfId="19" applyFont="1" applyAlignment="1">
      <alignment horizontal="justify" vertical="center"/>
    </xf>
    <xf numFmtId="0" fontId="63" fillId="0" borderId="17" xfId="19" applyFont="1" applyBorder="1" applyAlignment="1">
      <alignment horizontal="center" vertical="center" wrapText="1"/>
    </xf>
    <xf numFmtId="0" fontId="63" fillId="0" borderId="31" xfId="19" applyFont="1" applyBorder="1" applyAlignment="1">
      <alignment horizontal="center" vertical="center" wrapText="1"/>
    </xf>
  </cellXfs>
  <cellStyles count="27">
    <cellStyle name="パーセント 2" xfId="13" xr:uid="{00000000-0005-0000-0000-000000000000}"/>
    <cellStyle name="桁区切り 2" xfId="14" xr:uid="{00000000-0005-0000-0000-000001000000}"/>
    <cellStyle name="標準" xfId="0" builtinId="0"/>
    <cellStyle name="標準 2" xfId="4" xr:uid="{00000000-0005-0000-0000-000003000000}"/>
    <cellStyle name="標準 2 2" xfId="6" xr:uid="{00000000-0005-0000-0000-000004000000}"/>
    <cellStyle name="標準 2 2 2" xfId="25" xr:uid="{5807C28C-FA55-45AF-B4C6-33E020382EB4}"/>
    <cellStyle name="標準 2 3" xfId="9" xr:uid="{00000000-0005-0000-0000-000005000000}"/>
    <cellStyle name="標準 2 3 2" xfId="24" xr:uid="{4E0AE1FE-BFBE-497A-8AEC-7B597B21815C}"/>
    <cellStyle name="標準 3" xfId="1" xr:uid="{00000000-0005-0000-0000-000006000000}"/>
    <cellStyle name="標準 3 2" xfId="5" xr:uid="{00000000-0005-0000-0000-000007000000}"/>
    <cellStyle name="標準 3 2 2" xfId="7" xr:uid="{00000000-0005-0000-0000-000008000000}"/>
    <cellStyle name="標準 3 3" xfId="23" xr:uid="{DF0285E9-E51C-4C53-9580-04A455624609}"/>
    <cellStyle name="標準 4" xfId="3" xr:uid="{00000000-0005-0000-0000-000009000000}"/>
    <cellStyle name="標準 5" xfId="12" xr:uid="{00000000-0005-0000-0000-00000A000000}"/>
    <cellStyle name="標準 6" xfId="20" xr:uid="{38BF2AA6-4C20-4BAB-B371-A3568D9C9B86}"/>
    <cellStyle name="標準 7" xfId="19" xr:uid="{58956566-8C9E-4F91-AD80-4619C673630A}"/>
    <cellStyle name="標準 8" xfId="22" xr:uid="{CD95E63D-CD8B-494B-94BF-1E51EA29C60C}"/>
    <cellStyle name="標準 8 2" xfId="26" xr:uid="{AADDC2A2-967F-440D-9685-D8357A670526}"/>
    <cellStyle name="標準_■101 訪問介護費" xfId="17" xr:uid="{00000000-0005-0000-0000-00000B000000}"/>
    <cellStyle name="標準_■106 通所介護費" xfId="2" xr:uid="{00000000-0005-0000-0000-00000D000000}"/>
    <cellStyle name="標準_■201 居宅介護支援費" xfId="18" xr:uid="{00000000-0005-0000-0000-00000E000000}"/>
    <cellStyle name="標準_③-２加算様式（就労） 2" xfId="8" xr:uid="{00000000-0005-0000-0000-00000F000000}"/>
    <cellStyle name="標準_チェックリスト（通所リハ） 2" xfId="21" xr:uid="{42102C0F-1992-4645-8071-F5B2B162D2C7}"/>
    <cellStyle name="標準_事業者指定様式（多機能用総括表）作業ファイル" xfId="15" xr:uid="{00000000-0005-0000-0000-000010000000}"/>
    <cellStyle name="標準_事業者指定様式（多機能用総括表）作業ファイル 2" xfId="16" xr:uid="{00000000-0005-0000-0000-000011000000}"/>
    <cellStyle name="標準_障害施設調査書（会計修正データ）" xfId="10" xr:uid="{00000000-0005-0000-0000-000012000000}"/>
    <cellStyle name="標準_総括表を変更しました（６／２３） 2" xfId="11" xr:uid="{00000000-0005-0000-0000-000013000000}"/>
  </cellStyles>
  <dxfs count="0"/>
  <tableStyles count="0" defaultTableStyle="TableStyleMedium2" defaultPivotStyle="PivotStyleLight16"/>
  <colors>
    <mruColors>
      <color rgb="FFFFFF99"/>
      <color rgb="FFFF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463550</xdr:colOff>
      <xdr:row>19</xdr:row>
      <xdr:rowOff>114300</xdr:rowOff>
    </xdr:from>
    <xdr:to>
      <xdr:col>4</xdr:col>
      <xdr:colOff>857250</xdr:colOff>
      <xdr:row>20</xdr:row>
      <xdr:rowOff>196850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35650" y="10687050"/>
          <a:ext cx="4117975" cy="5016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＊就労系の多機能型は、下記の頁は重複する場合１枚で可</a:t>
          </a:r>
          <a:endParaRPr kumimoji="1" lang="en-US" altLang="ja-JP" sz="1100"/>
        </a:p>
        <a:p>
          <a:pPr algn="l"/>
          <a:r>
            <a:rPr kumimoji="1" lang="ja-JP" altLang="en-US" sz="1100"/>
            <a:t>        （誓約書、</a:t>
          </a:r>
          <a:r>
            <a:rPr kumimoji="1" lang="en-US" altLang="ja-JP" sz="1100"/>
            <a:t>P.5</a:t>
          </a:r>
          <a:r>
            <a:rPr kumimoji="1" lang="ja-JP" altLang="en-US" sz="1100"/>
            <a:t>～</a:t>
          </a:r>
          <a:r>
            <a:rPr kumimoji="1" lang="en-US" altLang="ja-JP" sz="1100"/>
            <a:t>8</a:t>
          </a:r>
          <a:r>
            <a:rPr kumimoji="1" lang="ja-JP" altLang="en-US" sz="1100"/>
            <a:t>）</a:t>
          </a:r>
        </a:p>
      </xdr:txBody>
    </xdr:sp>
    <xdr:clientData/>
  </xdr:twoCellAnchor>
  <xdr:twoCellAnchor editAs="oneCell">
    <xdr:from>
      <xdr:col>0</xdr:col>
      <xdr:colOff>57151</xdr:colOff>
      <xdr:row>14</xdr:row>
      <xdr:rowOff>28575</xdr:rowOff>
    </xdr:from>
    <xdr:to>
      <xdr:col>4</xdr:col>
      <xdr:colOff>1038226</xdr:colOff>
      <xdr:row>19</xdr:row>
      <xdr:rowOff>57150</xdr:rowOff>
    </xdr:to>
    <xdr:pic>
      <xdr:nvPicPr>
        <xdr:cNvPr id="4" name="図 3">
          <a:extLst>
            <a:ext uri="{FF2B5EF4-FFF2-40B4-BE49-F238E27FC236}">
              <a16:creationId xmlns:a16="http://schemas.microsoft.com/office/drawing/2014/main" id="{493B7761-BF75-8EF1-7ECF-00F422932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8505825"/>
          <a:ext cx="10077450"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31</xdr:row>
      <xdr:rowOff>0</xdr:rowOff>
    </xdr:from>
    <xdr:to>
      <xdr:col>9</xdr:col>
      <xdr:colOff>114300</xdr:colOff>
      <xdr:row>31</xdr:row>
      <xdr:rowOff>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2705100" y="7581900"/>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31</xdr:row>
      <xdr:rowOff>0</xdr:rowOff>
    </xdr:from>
    <xdr:to>
      <xdr:col>9</xdr:col>
      <xdr:colOff>28575</xdr:colOff>
      <xdr:row>31</xdr:row>
      <xdr:rowOff>0</xdr:rowOff>
    </xdr:to>
    <xdr:sp macro="" textlink="">
      <xdr:nvSpPr>
        <xdr:cNvPr id="3" name="Oval 8">
          <a:extLst>
            <a:ext uri="{FF2B5EF4-FFF2-40B4-BE49-F238E27FC236}">
              <a16:creationId xmlns:a16="http://schemas.microsoft.com/office/drawing/2014/main" id="{00000000-0008-0000-0300-000003000000}"/>
            </a:ext>
          </a:extLst>
        </xdr:cNvPr>
        <xdr:cNvSpPr>
          <a:spLocks noChangeArrowheads="1"/>
        </xdr:cNvSpPr>
      </xdr:nvSpPr>
      <xdr:spPr bwMode="auto">
        <a:xfrm>
          <a:off x="2800350" y="7581900"/>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31</xdr:row>
      <xdr:rowOff>0</xdr:rowOff>
    </xdr:from>
    <xdr:to>
      <xdr:col>9</xdr:col>
      <xdr:colOff>190500</xdr:colOff>
      <xdr:row>31</xdr:row>
      <xdr:rowOff>0</xdr:rowOff>
    </xdr:to>
    <xdr:sp macro="" textlink="">
      <xdr:nvSpPr>
        <xdr:cNvPr id="4" name="Oval 9">
          <a:extLst>
            <a:ext uri="{FF2B5EF4-FFF2-40B4-BE49-F238E27FC236}">
              <a16:creationId xmlns:a16="http://schemas.microsoft.com/office/drawing/2014/main" id="{00000000-0008-0000-0300-000004000000}"/>
            </a:ext>
          </a:extLst>
        </xdr:cNvPr>
        <xdr:cNvSpPr>
          <a:spLocks noChangeArrowheads="1"/>
        </xdr:cNvSpPr>
      </xdr:nvSpPr>
      <xdr:spPr bwMode="auto">
        <a:xfrm>
          <a:off x="3086100" y="7581900"/>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190500</xdr:colOff>
      <xdr:row>44</xdr:row>
      <xdr:rowOff>238125</xdr:rowOff>
    </xdr:from>
    <xdr:to>
      <xdr:col>8</xdr:col>
      <xdr:colOff>304800</xdr:colOff>
      <xdr:row>45</xdr:row>
      <xdr:rowOff>333375</xdr:rowOff>
    </xdr:to>
    <xdr:sp macro="" textlink="">
      <xdr:nvSpPr>
        <xdr:cNvPr id="5" name="AutoShape 12">
          <a:extLst>
            <a:ext uri="{FF2B5EF4-FFF2-40B4-BE49-F238E27FC236}">
              <a16:creationId xmlns:a16="http://schemas.microsoft.com/office/drawing/2014/main" id="{00000000-0008-0000-0300-000005000000}"/>
            </a:ext>
          </a:extLst>
        </xdr:cNvPr>
        <xdr:cNvSpPr>
          <a:spLocks noChangeArrowheads="1"/>
        </xdr:cNvSpPr>
      </xdr:nvSpPr>
      <xdr:spPr bwMode="auto">
        <a:xfrm>
          <a:off x="190500" y="10163175"/>
          <a:ext cx="28194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xdr:col>
      <xdr:colOff>28575</xdr:colOff>
      <xdr:row>56</xdr:row>
      <xdr:rowOff>66675</xdr:rowOff>
    </xdr:from>
    <xdr:ext cx="76200" cy="20955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4" name="Text Box 2">
          <a:extLst>
            <a:ext uri="{FF2B5EF4-FFF2-40B4-BE49-F238E27FC236}">
              <a16:creationId xmlns:a16="http://schemas.microsoft.com/office/drawing/2014/main" id="{00000000-0008-0000-0A00-000004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5" name="Text Box 3">
          <a:extLst>
            <a:ext uri="{FF2B5EF4-FFF2-40B4-BE49-F238E27FC236}">
              <a16:creationId xmlns:a16="http://schemas.microsoft.com/office/drawing/2014/main" id="{00000000-0008-0000-0A00-000005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642176</xdr:colOff>
      <xdr:row>15</xdr:row>
      <xdr:rowOff>36740</xdr:rowOff>
    </xdr:from>
    <xdr:to>
      <xdr:col>0</xdr:col>
      <xdr:colOff>1135571</xdr:colOff>
      <xdr:row>17</xdr:row>
      <xdr:rowOff>484415</xdr:rowOff>
    </xdr:to>
    <xdr:sp macro="" textlink="">
      <xdr:nvSpPr>
        <xdr:cNvPr id="2" name="左中かっこ 1">
          <a:extLst>
            <a:ext uri="{FF2B5EF4-FFF2-40B4-BE49-F238E27FC236}">
              <a16:creationId xmlns:a16="http://schemas.microsoft.com/office/drawing/2014/main" id="{00000000-0008-0000-1000-000002000000}"/>
            </a:ext>
          </a:extLst>
        </xdr:cNvPr>
        <xdr:cNvSpPr/>
      </xdr:nvSpPr>
      <xdr:spPr>
        <a:xfrm>
          <a:off x="642176" y="5567590"/>
          <a:ext cx="493395" cy="14636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630009</xdr:colOff>
      <xdr:row>20</xdr:row>
      <xdr:rowOff>58511</xdr:rowOff>
    </xdr:from>
    <xdr:to>
      <xdr:col>1</xdr:col>
      <xdr:colOff>23947</xdr:colOff>
      <xdr:row>23</xdr:row>
      <xdr:rowOff>5443</xdr:rowOff>
    </xdr:to>
    <xdr:sp macro="" textlink="">
      <xdr:nvSpPr>
        <xdr:cNvPr id="3" name="左中かっこ 2">
          <a:extLst>
            <a:ext uri="{FF2B5EF4-FFF2-40B4-BE49-F238E27FC236}">
              <a16:creationId xmlns:a16="http://schemas.microsoft.com/office/drawing/2014/main" id="{00000000-0008-0000-1000-000003000000}"/>
            </a:ext>
          </a:extLst>
        </xdr:cNvPr>
        <xdr:cNvSpPr/>
      </xdr:nvSpPr>
      <xdr:spPr>
        <a:xfrm>
          <a:off x="630009" y="7875361"/>
          <a:ext cx="689338" cy="147093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630009</xdr:colOff>
      <xdr:row>25</xdr:row>
      <xdr:rowOff>69397</xdr:rowOff>
    </xdr:from>
    <xdr:to>
      <xdr:col>1</xdr:col>
      <xdr:colOff>23947</xdr:colOff>
      <xdr:row>28</xdr:row>
      <xdr:rowOff>16329</xdr:rowOff>
    </xdr:to>
    <xdr:sp macro="" textlink="">
      <xdr:nvSpPr>
        <xdr:cNvPr id="4" name="左中かっこ 3">
          <a:extLst>
            <a:ext uri="{FF2B5EF4-FFF2-40B4-BE49-F238E27FC236}">
              <a16:creationId xmlns:a16="http://schemas.microsoft.com/office/drawing/2014/main" id="{00000000-0008-0000-1000-000004000000}"/>
            </a:ext>
          </a:extLst>
        </xdr:cNvPr>
        <xdr:cNvSpPr/>
      </xdr:nvSpPr>
      <xdr:spPr>
        <a:xfrm>
          <a:off x="630009" y="10165897"/>
          <a:ext cx="689338" cy="1470932"/>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32</xdr:row>
          <xdr:rowOff>19050</xdr:rowOff>
        </xdr:from>
        <xdr:to>
          <xdr:col>4</xdr:col>
          <xdr:colOff>1670050</xdr:colOff>
          <xdr:row>32</xdr:row>
          <xdr:rowOff>298450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3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32</xdr:row>
          <xdr:rowOff>266700</xdr:rowOff>
        </xdr:from>
        <xdr:to>
          <xdr:col>4</xdr:col>
          <xdr:colOff>1670050</xdr:colOff>
          <xdr:row>32</xdr:row>
          <xdr:rowOff>533400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3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533400</xdr:rowOff>
        </xdr:from>
        <xdr:to>
          <xdr:col>4</xdr:col>
          <xdr:colOff>1657350</xdr:colOff>
          <xdr:row>32</xdr:row>
          <xdr:rowOff>819150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3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規程はないが、配分ルールは定めている。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793750</xdr:rowOff>
        </xdr:from>
        <xdr:to>
          <xdr:col>5</xdr:col>
          <xdr:colOff>0</xdr:colOff>
          <xdr:row>34</xdr:row>
          <xdr:rowOff>400050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13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出席日数（時間）による。（あらかじめ、日(時間)単価を設定している。）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361950</xdr:rowOff>
        </xdr:from>
        <xdr:to>
          <xdr:col>4</xdr:col>
          <xdr:colOff>1593850</xdr:colOff>
          <xdr:row>34</xdr:row>
          <xdr:rowOff>628650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13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各月の売上高を出席日数（時間数）で按分。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628650</xdr:rowOff>
        </xdr:from>
        <xdr:to>
          <xdr:col>3</xdr:col>
          <xdr:colOff>590550</xdr:colOff>
          <xdr:row>34</xdr:row>
          <xdr:rowOff>914400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13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twoCellAnchor>
    <xdr:from>
      <xdr:col>3</xdr:col>
      <xdr:colOff>201706</xdr:colOff>
      <xdr:row>34</xdr:row>
      <xdr:rowOff>829235</xdr:rowOff>
    </xdr:from>
    <xdr:to>
      <xdr:col>3</xdr:col>
      <xdr:colOff>1703295</xdr:colOff>
      <xdr:row>34</xdr:row>
      <xdr:rowOff>1098177</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5078506" y="15142135"/>
          <a:ext cx="1501589" cy="268942"/>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明朝" panose="02020609040205080304" pitchFamily="17" charset="-128"/>
              <a:ea typeface="ＭＳ 明朝" panose="02020609040205080304" pitchFamily="17" charset="-128"/>
            </a:rPr>
            <a:t>（注６）</a:t>
          </a:r>
        </a:p>
      </xdr:txBody>
    </xdr:sp>
    <xdr:clientData/>
  </xdr:twoCellAnchor>
  <xdr:twoCellAnchor>
    <xdr:from>
      <xdr:col>3</xdr:col>
      <xdr:colOff>403412</xdr:colOff>
      <xdr:row>34</xdr:row>
      <xdr:rowOff>672353</xdr:rowOff>
    </xdr:from>
    <xdr:to>
      <xdr:col>4</xdr:col>
      <xdr:colOff>1692088</xdr:colOff>
      <xdr:row>34</xdr:row>
      <xdr:rowOff>941295</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5280212" y="14985253"/>
          <a:ext cx="3079376" cy="268942"/>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ＭＳ 明朝" panose="02020609040205080304" pitchFamily="17" charset="-128"/>
              <a:ea typeface="ＭＳ 明朝" panose="02020609040205080304" pitchFamily="17" charset="-128"/>
            </a:rPr>
            <a:t>（　　　　　　　　　　　　　　　　 ）</a:t>
          </a:r>
        </a:p>
      </xdr:txBody>
    </xdr:sp>
    <xdr:clientData/>
  </xdr:twoCellAnchor>
  <xdr:twoCellAnchor>
    <xdr:from>
      <xdr:col>2</xdr:col>
      <xdr:colOff>1333499</xdr:colOff>
      <xdr:row>32</xdr:row>
      <xdr:rowOff>22412</xdr:rowOff>
    </xdr:from>
    <xdr:to>
      <xdr:col>2</xdr:col>
      <xdr:colOff>1636058</xdr:colOff>
      <xdr:row>34</xdr:row>
      <xdr:rowOff>1176618</xdr:rowOff>
    </xdr:to>
    <xdr:sp macro="" textlink="">
      <xdr:nvSpPr>
        <xdr:cNvPr id="13" name="左中かっこ 12">
          <a:extLst>
            <a:ext uri="{FF2B5EF4-FFF2-40B4-BE49-F238E27FC236}">
              <a16:creationId xmlns:a16="http://schemas.microsoft.com/office/drawing/2014/main" id="{00000000-0008-0000-1000-00000D000000}"/>
            </a:ext>
          </a:extLst>
        </xdr:cNvPr>
        <xdr:cNvSpPr/>
      </xdr:nvSpPr>
      <xdr:spPr>
        <a:xfrm>
          <a:off x="4419599" y="13001812"/>
          <a:ext cx="302559" cy="2487706"/>
        </a:xfrm>
        <a:prstGeom prst="leftBrace">
          <a:avLst>
            <a:gd name="adj1" fmla="val 8333"/>
            <a:gd name="adj2" fmla="val 16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705971</xdr:colOff>
      <xdr:row>32</xdr:row>
      <xdr:rowOff>324972</xdr:rowOff>
    </xdr:from>
    <xdr:to>
      <xdr:col>2</xdr:col>
      <xdr:colOff>1456765</xdr:colOff>
      <xdr:row>32</xdr:row>
      <xdr:rowOff>694766</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3792071" y="13304372"/>
          <a:ext cx="750794" cy="36979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5</a:t>
          </a:r>
          <a:r>
            <a:rPr kumimoji="1" lang="ja-JP" altLang="en-US" sz="1100">
              <a:latin typeface="ＭＳ 明朝" panose="02020609040205080304" pitchFamily="17" charset="-128"/>
              <a:ea typeface="ＭＳ 明朝" panose="02020609040205080304" pitchFamily="17"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38100</xdr:colOff>
      <xdr:row>85</xdr:row>
      <xdr:rowOff>123825</xdr:rowOff>
    </xdr:from>
    <xdr:to>
      <xdr:col>32</xdr:col>
      <xdr:colOff>114300</xdr:colOff>
      <xdr:row>90</xdr:row>
      <xdr:rowOff>47625</xdr:rowOff>
    </xdr:to>
    <xdr:sp macro="" textlink="">
      <xdr:nvSpPr>
        <xdr:cNvPr id="2" name="Rectangle 3">
          <a:extLst>
            <a:ext uri="{FF2B5EF4-FFF2-40B4-BE49-F238E27FC236}">
              <a16:creationId xmlns:a16="http://schemas.microsoft.com/office/drawing/2014/main" id="{00000000-0008-0000-1400-000002000000}"/>
            </a:ext>
          </a:extLst>
        </xdr:cNvPr>
        <xdr:cNvSpPr>
          <a:spLocks noChangeArrowheads="1"/>
        </xdr:cNvSpPr>
      </xdr:nvSpPr>
      <xdr:spPr bwMode="auto">
        <a:xfrm>
          <a:off x="14573250" y="21650325"/>
          <a:ext cx="8991600" cy="781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問い合わせ先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兵庫県健康福祉部障害者支援課　黒田</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rgbClr val="000000"/>
              </a:solidFill>
              <a:latin typeface="Century"/>
              <a:ea typeface="ＭＳ 明朝"/>
            </a:rPr>
            <a:t>078-341-7711</a:t>
          </a:r>
          <a:r>
            <a:rPr lang="ja-JP" altLang="en-US" sz="1000" b="0" i="0" u="none" strike="noStrike" baseline="0">
              <a:solidFill>
                <a:srgbClr val="000000"/>
              </a:solidFill>
              <a:latin typeface="ＭＳ 明朝"/>
              <a:ea typeface="ＭＳ 明朝"/>
            </a:rPr>
            <a:t>（内線</a:t>
          </a:r>
          <a:r>
            <a:rPr lang="ja-JP" altLang="en-US" sz="1000" b="0" i="0" u="none" strike="noStrike" baseline="0">
              <a:solidFill>
                <a:srgbClr val="000000"/>
              </a:solidFill>
              <a:latin typeface="Century"/>
              <a:ea typeface="ＭＳ 明朝"/>
            </a:rPr>
            <a:t>2836</a:t>
          </a:r>
          <a:r>
            <a:rPr lang="ja-JP" altLang="en-US" sz="1000" b="0" i="0" u="none" strike="noStrike" baseline="0">
              <a:solidFill>
                <a:srgbClr val="000000"/>
              </a:solidFill>
              <a:latin typeface="ＭＳ 明朝"/>
              <a:ea typeface="ＭＳ 明朝"/>
            </a:rPr>
            <a:t>）</a:t>
          </a:r>
        </a:p>
      </xdr:txBody>
    </xdr:sp>
    <xdr:clientData/>
  </xdr:twoCellAnchor>
  <xdr:twoCellAnchor>
    <xdr:from>
      <xdr:col>19</xdr:col>
      <xdr:colOff>38100</xdr:colOff>
      <xdr:row>85</xdr:row>
      <xdr:rowOff>123825</xdr:rowOff>
    </xdr:from>
    <xdr:to>
      <xdr:col>32</xdr:col>
      <xdr:colOff>114300</xdr:colOff>
      <xdr:row>90</xdr:row>
      <xdr:rowOff>47625</xdr:rowOff>
    </xdr:to>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14573250" y="21650325"/>
          <a:ext cx="8991600" cy="7810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問い合わせ先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兵庫県健康福祉部障害者支援課　黒田</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明朝"/>
              <a:ea typeface="ＭＳ 明朝"/>
            </a:rPr>
            <a:t>　　</a:t>
          </a:r>
          <a:r>
            <a:rPr lang="ja-JP" altLang="en-US" sz="1000" b="0" i="0" u="none" strike="noStrike" baseline="0">
              <a:solidFill>
                <a:srgbClr val="000000"/>
              </a:solidFill>
              <a:latin typeface="Century"/>
              <a:ea typeface="ＭＳ 明朝"/>
            </a:rPr>
            <a:t>078-341-7711</a:t>
          </a:r>
          <a:r>
            <a:rPr lang="ja-JP" altLang="en-US" sz="1000" b="0" i="0" u="none" strike="noStrike" baseline="0">
              <a:solidFill>
                <a:srgbClr val="000000"/>
              </a:solidFill>
              <a:latin typeface="ＭＳ 明朝"/>
              <a:ea typeface="ＭＳ 明朝"/>
            </a:rPr>
            <a:t>（内線</a:t>
          </a:r>
          <a:r>
            <a:rPr lang="ja-JP" altLang="en-US" sz="1000" b="0" i="0" u="none" strike="noStrike" baseline="0">
              <a:solidFill>
                <a:srgbClr val="000000"/>
              </a:solidFill>
              <a:latin typeface="Century"/>
              <a:ea typeface="ＭＳ 明朝"/>
            </a:rPr>
            <a:t>2836</a:t>
          </a:r>
          <a:r>
            <a:rPr lang="ja-JP" altLang="en-US" sz="1000" b="0" i="0" u="none" strike="noStrike" baseline="0">
              <a:solidFill>
                <a:srgbClr val="000000"/>
              </a:solidFill>
              <a:latin typeface="ＭＳ 明朝"/>
              <a:ea typeface="ＭＳ 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Fs00e\&#22823;&#23481;&#37327;&#20849;&#26377;&#12501;&#12457;&#12523;&#12480;25\12104100-420&#38556;&#23475;&#32773;&#23601;&#21172;&#25903;&#25588;&#29677;\&#20849;&#26377;&#12501;&#12457;&#12523;&#12480;32&#12424;&#12426;&#31227;&#34892;\&#9671;&#12288;01%20&#25351;&#23450;&#38306;&#20418;\R&#65304;&#24180;&#24230;\&#25351;&#23450;&#30003;&#35531;&#26360;&#27096;&#24335;&#12398;&#20837;&#12428;&#26367;&#12360;\01_&#25351;&#23450;&#30003;&#35531;&#12398;&#27161;&#28310;&#27096;&#24335;&#31561;\&#9313;&#21220;&#21209;&#24418;&#24907;&#19968;&#35239;&#34920;&#65291;&#33258;&#27835;&#20307;&#12372;&#24847;&#3521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file:///\\Fs00e\&#22823;&#23481;&#37327;&#20849;&#26377;&#12501;&#12457;&#12523;&#12480;25\personal\amsid_lansys_mhlw_go_jp\Documents\PassageDrive\PCfolder\Downloads\001471581%20(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ps.hyogo.local/12104100-420&#38556;&#23475;&#32773;&#23601;&#21172;&#25903;&#25588;&#29677;/&#23601;&#21172;&#23550;&#31574;&#25285;&#24403;/&#9651;&#12288;&#29031;&#20250;/R5/0526&#12481;&#12455;&#12483;&#12463;&#12522;&#12473;&#12488;&#12289;&#30435;&#26619;&#35519;&#26360;/&#26368;&#32066;&#29256;/&#26368;&#32066;%2025%20&#23601;&#21172;&#31995;(R05)&#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メラ用"/>
      <sheetName val="☆就労系加算等注意事項等"/>
      <sheetName val="誓約書"/>
      <sheetName val="P1 表紙"/>
      <sheetName val="P2 ☆1(1)②職員数（就労系）"/>
      <sheetName val="P3 1(2)サービス種別ごと"/>
      <sheetName val="P4 1(3)勤務形態一覧"/>
      <sheetName val="【記入例】1(3)勤務形態一覧（就Ｂ）"/>
      <sheetName val="P5 1(4)サビ管等"/>
      <sheetName val="P6-8 2感染症・事故防止等"/>
      <sheetName val="P9 3身体拘束"/>
      <sheetName val="P10-13 ☆４②算定状況（就労系）"/>
      <sheetName val="P14 ☆人員配置体制（就労継続）"/>
      <sheetName val="P15 ☆送迎状況（就労系）"/>
      <sheetName val="会計報告（就労系）（留意事項）"/>
      <sheetName val="P16 ☆会計報告１（就労系）"/>
      <sheetName val="P17-18 ☆会計報告２（就労系）"/>
      <sheetName val="P19 会計報告３（就労系）"/>
      <sheetName val="P20 ☆経営改善計画書１（就労Ａ）"/>
      <sheetName val="P21 ☆経営改善計画書２（就労Ａ）"/>
      <sheetName val="P22 ☆就職状況報告書（就労移行）"/>
      <sheetName val="就職状況報告書（記載例）"/>
      <sheetName val="P23 ☆指定基準の見直し（就労Ａ）"/>
      <sheetName val="P24,25 処遇改善加算等"/>
      <sheetName val="P26 喀痰吸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9"/>
  <sheetViews>
    <sheetView workbookViewId="0">
      <selection activeCell="D10" sqref="D10"/>
    </sheetView>
  </sheetViews>
  <sheetFormatPr defaultRowHeight="13"/>
  <cols>
    <col min="1" max="1" width="16.26953125" customWidth="1"/>
    <col min="3" max="12" width="11.453125" customWidth="1"/>
  </cols>
  <sheetData>
    <row r="2" spans="1:12">
      <c r="A2" s="563" t="s">
        <v>0</v>
      </c>
      <c r="B2" s="562" t="s">
        <v>1</v>
      </c>
      <c r="C2" s="562"/>
      <c r="D2" s="562"/>
      <c r="E2" s="562"/>
      <c r="F2" s="562"/>
      <c r="G2" s="562"/>
      <c r="H2" s="562"/>
      <c r="I2" s="562"/>
      <c r="J2" s="562"/>
      <c r="K2" s="562"/>
      <c r="L2" s="562"/>
    </row>
    <row r="3" spans="1:12" ht="42.75" customHeight="1">
      <c r="A3" s="563"/>
      <c r="B3" s="142" t="s">
        <v>2</v>
      </c>
      <c r="C3" s="57" t="s">
        <v>3</v>
      </c>
      <c r="D3" s="57" t="s">
        <v>4</v>
      </c>
      <c r="E3" s="57" t="s">
        <v>5</v>
      </c>
      <c r="F3" s="57" t="s">
        <v>6</v>
      </c>
      <c r="G3" s="57" t="s">
        <v>7</v>
      </c>
      <c r="H3" s="57" t="s">
        <v>8</v>
      </c>
      <c r="I3" s="57" t="s">
        <v>9</v>
      </c>
      <c r="J3" s="57" t="s">
        <v>10</v>
      </c>
      <c r="K3" s="229" t="s">
        <v>11</v>
      </c>
      <c r="L3" s="229" t="s">
        <v>12</v>
      </c>
    </row>
    <row r="4" spans="1:12" ht="30" customHeight="1">
      <c r="A4" s="164" t="s">
        <v>13</v>
      </c>
      <c r="B4" s="142" t="s">
        <v>14</v>
      </c>
      <c r="C4" s="142" t="s">
        <v>14</v>
      </c>
      <c r="D4" s="142" t="s">
        <v>15</v>
      </c>
      <c r="E4" s="142" t="s">
        <v>16</v>
      </c>
      <c r="F4" s="142" t="s">
        <v>16</v>
      </c>
      <c r="G4" s="142" t="s">
        <v>15</v>
      </c>
      <c r="H4" s="142" t="s">
        <v>14</v>
      </c>
      <c r="I4" s="142" t="s">
        <v>14</v>
      </c>
      <c r="J4" s="142" t="s">
        <v>16</v>
      </c>
      <c r="K4" s="142" t="s">
        <v>14</v>
      </c>
      <c r="L4" s="142" t="s">
        <v>14</v>
      </c>
    </row>
    <row r="5" spans="1:12" ht="30" customHeight="1">
      <c r="A5" s="164" t="s">
        <v>17</v>
      </c>
      <c r="B5" s="142" t="s">
        <v>14</v>
      </c>
      <c r="C5" s="142" t="s">
        <v>14</v>
      </c>
      <c r="D5" s="142" t="s">
        <v>14</v>
      </c>
      <c r="E5" s="142" t="s">
        <v>16</v>
      </c>
      <c r="F5" s="142" t="s">
        <v>14</v>
      </c>
      <c r="G5" s="142" t="s">
        <v>16</v>
      </c>
      <c r="H5" s="142" t="s">
        <v>15</v>
      </c>
      <c r="I5" s="142" t="s">
        <v>15</v>
      </c>
      <c r="J5" s="142" t="s">
        <v>16</v>
      </c>
      <c r="K5" s="142" t="s">
        <v>14</v>
      </c>
      <c r="L5" s="142" t="s">
        <v>14</v>
      </c>
    </row>
    <row r="6" spans="1:12" ht="30" customHeight="1">
      <c r="A6" s="164" t="s">
        <v>18</v>
      </c>
      <c r="B6" s="142" t="s">
        <v>14</v>
      </c>
      <c r="C6" s="142" t="s">
        <v>14</v>
      </c>
      <c r="D6" s="142" t="s">
        <v>14</v>
      </c>
      <c r="E6" s="142" t="s">
        <v>16</v>
      </c>
      <c r="F6" s="142" t="s">
        <v>14</v>
      </c>
      <c r="G6" s="142" t="s">
        <v>15</v>
      </c>
      <c r="H6" s="142" t="s">
        <v>15</v>
      </c>
      <c r="I6" s="142" t="s">
        <v>15</v>
      </c>
      <c r="J6" s="142" t="s">
        <v>16</v>
      </c>
      <c r="K6" s="142" t="s">
        <v>14</v>
      </c>
      <c r="L6" s="142" t="s">
        <v>14</v>
      </c>
    </row>
    <row r="7" spans="1:12" ht="30" customHeight="1">
      <c r="A7" s="164" t="s">
        <v>19</v>
      </c>
      <c r="B7" s="142" t="s">
        <v>14</v>
      </c>
      <c r="C7" s="229" t="s">
        <v>20</v>
      </c>
      <c r="D7" s="142" t="s">
        <v>15</v>
      </c>
      <c r="E7" s="142" t="s">
        <v>15</v>
      </c>
      <c r="F7" s="142" t="s">
        <v>15</v>
      </c>
      <c r="G7" s="142" t="s">
        <v>15</v>
      </c>
      <c r="H7" s="142" t="s">
        <v>15</v>
      </c>
      <c r="I7" s="142" t="s">
        <v>15</v>
      </c>
      <c r="J7" s="142" t="s">
        <v>15</v>
      </c>
      <c r="K7" s="142" t="s">
        <v>14</v>
      </c>
      <c r="L7" s="142" t="s">
        <v>14</v>
      </c>
    </row>
    <row r="8" spans="1:12" ht="30" customHeight="1">
      <c r="A8" s="138" t="s">
        <v>21</v>
      </c>
      <c r="B8" s="564" t="s">
        <v>22</v>
      </c>
      <c r="C8" s="565"/>
      <c r="D8" s="565"/>
      <c r="E8" s="565"/>
      <c r="F8" s="565"/>
      <c r="G8" s="565"/>
      <c r="H8" s="565"/>
      <c r="I8" s="565"/>
      <c r="J8" s="565"/>
      <c r="K8" s="565"/>
      <c r="L8" s="566"/>
    </row>
    <row r="9" spans="1:12" ht="30" customHeight="1">
      <c r="A9" s="230" t="s">
        <v>23</v>
      </c>
    </row>
  </sheetData>
  <mergeCells count="3">
    <mergeCell ref="B2:L2"/>
    <mergeCell ref="A2:A3"/>
    <mergeCell ref="B8:L8"/>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B782-A8DD-40A3-A5C2-FAB26CBC7D22}">
  <sheetPr>
    <tabColor rgb="FFFFFF00"/>
  </sheetPr>
  <dimension ref="A1:AS85"/>
  <sheetViews>
    <sheetView showGridLines="0" view="pageBreakPreview" zoomScale="106" zoomScaleNormal="106" zoomScaleSheetLayoutView="106" workbookViewId="0">
      <selection activeCell="X19" sqref="X19"/>
    </sheetView>
  </sheetViews>
  <sheetFormatPr defaultColWidth="8.26953125" defaultRowHeight="21" customHeight="1"/>
  <cols>
    <col min="1" max="1" width="2.6328125" style="443" customWidth="1"/>
    <col min="2" max="2" width="15" style="437" customWidth="1"/>
    <col min="3" max="3" width="6.6328125" style="443" customWidth="1"/>
    <col min="4" max="5" width="7.6328125" style="443" customWidth="1"/>
    <col min="6" max="36" width="2.6328125" style="443" customWidth="1"/>
    <col min="37" max="37" width="6.6328125" style="443" customWidth="1"/>
    <col min="38" max="39" width="7.6328125" style="443" customWidth="1"/>
    <col min="40" max="40" width="5.6328125" style="443" customWidth="1"/>
    <col min="41" max="42" width="8.26953125" style="443"/>
    <col min="43" max="44" width="45.7265625" style="443" customWidth="1"/>
    <col min="45" max="45" width="32.08984375" style="443" customWidth="1"/>
    <col min="46" max="16384" width="8.26953125" style="443"/>
  </cols>
  <sheetData>
    <row r="1" spans="1:45" ht="20.149999999999999" customHeight="1">
      <c r="A1" s="436" t="s">
        <v>833</v>
      </c>
      <c r="C1" s="438"/>
      <c r="D1" s="438"/>
      <c r="E1" s="438"/>
      <c r="F1" s="438"/>
      <c r="G1" s="438"/>
      <c r="H1" s="438"/>
      <c r="I1" s="438"/>
      <c r="J1" s="438"/>
      <c r="K1" s="438"/>
      <c r="L1" s="438"/>
      <c r="M1" s="438"/>
      <c r="N1" s="438"/>
      <c r="O1" s="438"/>
      <c r="P1" s="438"/>
      <c r="Q1" s="438"/>
      <c r="R1" s="438"/>
      <c r="S1" s="438"/>
      <c r="T1" s="438"/>
      <c r="U1" s="438"/>
      <c r="V1" s="438"/>
      <c r="W1" s="438"/>
      <c r="X1" s="439"/>
      <c r="Y1" s="439"/>
      <c r="Z1" s="440"/>
      <c r="AA1" s="440"/>
      <c r="AB1" s="440"/>
      <c r="AC1" s="440"/>
      <c r="AD1" s="441"/>
      <c r="AE1" s="441"/>
      <c r="AF1" s="441"/>
      <c r="AG1" s="441"/>
      <c r="AH1" s="441"/>
      <c r="AI1" s="442" t="s">
        <v>834</v>
      </c>
      <c r="AJ1" s="442"/>
      <c r="AK1" s="1006" t="s">
        <v>934</v>
      </c>
      <c r="AL1" s="1006"/>
      <c r="AM1" s="1006"/>
      <c r="AN1" s="1006"/>
    </row>
    <row r="2" spans="1:45" ht="18" customHeight="1">
      <c r="A2" s="440"/>
      <c r="B2" s="444"/>
      <c r="C2" s="444"/>
      <c r="D2" s="444"/>
      <c r="E2" s="444"/>
      <c r="F2" s="444"/>
      <c r="G2" s="444"/>
      <c r="H2" s="444"/>
      <c r="I2" s="444"/>
      <c r="J2" s="444"/>
      <c r="K2" s="444"/>
      <c r="L2" s="444"/>
      <c r="M2" s="1007">
        <v>2025</v>
      </c>
      <c r="N2" s="1007"/>
      <c r="O2" s="1007"/>
      <c r="P2" s="1007"/>
      <c r="Q2" s="1008" t="s">
        <v>180</v>
      </c>
      <c r="R2" s="1008"/>
      <c r="S2" s="1007">
        <v>4</v>
      </c>
      <c r="T2" s="1007"/>
      <c r="U2" s="1008" t="s">
        <v>140</v>
      </c>
      <c r="V2" s="1008"/>
      <c r="W2" s="444"/>
      <c r="X2" s="444"/>
      <c r="Y2" s="444"/>
      <c r="Z2" s="440"/>
      <c r="AA2" s="440"/>
      <c r="AC2" s="442"/>
      <c r="AD2" s="444"/>
      <c r="AE2" s="444"/>
      <c r="AF2" s="444"/>
      <c r="AG2" s="444"/>
      <c r="AH2" s="444"/>
      <c r="AI2" s="442" t="s">
        <v>835</v>
      </c>
      <c r="AJ2" s="442"/>
      <c r="AK2" s="1009"/>
      <c r="AL2" s="1009"/>
      <c r="AM2" s="1009"/>
      <c r="AN2" s="1009"/>
    </row>
    <row r="3" spans="1:45" ht="18" customHeight="1">
      <c r="A3" s="445"/>
      <c r="B3" s="445"/>
      <c r="C3" s="445"/>
      <c r="D3" s="445"/>
      <c r="E3" s="445"/>
      <c r="F3" s="445"/>
      <c r="G3" s="445"/>
      <c r="H3" s="445"/>
      <c r="I3" s="445"/>
      <c r="J3" s="445"/>
      <c r="K3" s="445"/>
      <c r="L3" s="445"/>
      <c r="M3" s="445"/>
      <c r="N3" s="445"/>
      <c r="O3" s="445"/>
      <c r="P3" s="445"/>
      <c r="Q3" s="445"/>
      <c r="R3" s="445"/>
      <c r="S3" s="445"/>
      <c r="T3" s="445"/>
      <c r="U3" s="445"/>
      <c r="V3" s="445"/>
      <c r="W3" s="445"/>
      <c r="Y3" s="446"/>
      <c r="Z3" s="446"/>
      <c r="AA3" s="446"/>
      <c r="AB3" s="440"/>
      <c r="AC3" s="446"/>
      <c r="AD3" s="446"/>
      <c r="AE3" s="446"/>
      <c r="AF3" s="446"/>
      <c r="AG3" s="446"/>
      <c r="AH3" s="446"/>
      <c r="AI3" s="447" t="s">
        <v>836</v>
      </c>
      <c r="AJ3" s="442"/>
      <c r="AK3" s="1010" t="s">
        <v>837</v>
      </c>
      <c r="AL3" s="1010"/>
      <c r="AM3" s="1010"/>
      <c r="AN3" s="1010"/>
    </row>
    <row r="4" spans="1:45" ht="18" customHeight="1">
      <c r="A4" s="445"/>
      <c r="B4" s="445"/>
      <c r="C4" s="445"/>
      <c r="D4" s="445"/>
      <c r="E4" s="445"/>
      <c r="F4" s="445"/>
      <c r="G4" s="445"/>
      <c r="H4" s="445"/>
      <c r="I4" s="445"/>
      <c r="J4" s="445"/>
      <c r="K4" s="445"/>
      <c r="L4" s="445"/>
      <c r="M4" s="445"/>
      <c r="N4" s="445"/>
      <c r="O4" s="445"/>
      <c r="P4" s="445"/>
      <c r="Q4" s="445"/>
      <c r="R4" s="445"/>
      <c r="S4" s="445"/>
      <c r="T4" s="445"/>
      <c r="U4" s="445"/>
      <c r="V4" s="445"/>
      <c r="W4" s="445"/>
      <c r="Y4" s="446"/>
      <c r="Z4" s="446"/>
      <c r="AA4" s="446"/>
      <c r="AB4" s="440"/>
      <c r="AC4" s="446"/>
      <c r="AD4" s="446"/>
      <c r="AE4" s="446"/>
      <c r="AF4" s="446"/>
      <c r="AG4" s="446"/>
      <c r="AH4" s="446"/>
      <c r="AI4" s="447" t="s">
        <v>838</v>
      </c>
      <c r="AJ4" s="442"/>
      <c r="AK4" s="1010"/>
      <c r="AL4" s="1010"/>
      <c r="AM4" s="1010"/>
      <c r="AN4" s="1010"/>
    </row>
    <row r="5" spans="1:45" ht="18" customHeight="1">
      <c r="A5" s="445"/>
      <c r="B5" s="445"/>
      <c r="C5" s="445"/>
      <c r="D5" s="445"/>
      <c r="E5" s="445"/>
      <c r="F5" s="445"/>
      <c r="G5" s="445"/>
      <c r="H5" s="445"/>
      <c r="I5" s="445"/>
      <c r="J5" s="445"/>
      <c r="K5" s="445"/>
      <c r="L5" s="445"/>
      <c r="M5" s="445"/>
      <c r="N5" s="445"/>
      <c r="O5" s="445"/>
      <c r="P5" s="445"/>
      <c r="Q5" s="445"/>
      <c r="R5" s="445"/>
      <c r="S5" s="445"/>
      <c r="T5" s="445"/>
      <c r="U5" s="445"/>
      <c r="V5" s="445"/>
      <c r="W5" s="445"/>
      <c r="Y5" s="446"/>
      <c r="Z5" s="446"/>
      <c r="AA5" s="446"/>
      <c r="AB5" s="440"/>
      <c r="AC5" s="446"/>
      <c r="AD5" s="476"/>
      <c r="AE5" s="476"/>
      <c r="AF5" s="476"/>
      <c r="AG5" s="476"/>
      <c r="AH5" s="476"/>
      <c r="AI5" s="477" t="s">
        <v>902</v>
      </c>
      <c r="AJ5" s="478"/>
      <c r="AK5" s="1010" t="s">
        <v>903</v>
      </c>
      <c r="AL5" s="1010"/>
      <c r="AM5" s="1010"/>
      <c r="AN5" s="1010"/>
    </row>
    <row r="6" spans="1:45" ht="18" customHeight="1">
      <c r="A6" s="445"/>
      <c r="B6" s="445"/>
      <c r="C6" s="445"/>
      <c r="D6" s="445"/>
      <c r="E6" s="445"/>
      <c r="F6" s="445"/>
      <c r="G6" s="445"/>
      <c r="H6" s="445"/>
      <c r="I6" s="445"/>
      <c r="J6" s="445"/>
      <c r="K6" s="445"/>
      <c r="L6" s="445"/>
      <c r="M6" s="445"/>
      <c r="N6" s="445"/>
      <c r="O6" s="445"/>
      <c r="P6" s="445"/>
      <c r="Q6" s="445"/>
      <c r="R6" s="445"/>
      <c r="S6" s="445"/>
      <c r="U6" s="445"/>
      <c r="V6" s="445"/>
      <c r="W6" s="445"/>
      <c r="Y6" s="446"/>
      <c r="Z6" s="446"/>
      <c r="AA6" s="446"/>
      <c r="AB6" s="440"/>
      <c r="AC6" s="446"/>
      <c r="AD6" s="446"/>
      <c r="AE6" s="446"/>
      <c r="AF6" s="446"/>
      <c r="AG6" s="447" t="s">
        <v>904</v>
      </c>
      <c r="AH6" s="1011">
        <v>40</v>
      </c>
      <c r="AI6" s="1011"/>
      <c r="AJ6" s="1011"/>
      <c r="AK6" s="446" t="s">
        <v>840</v>
      </c>
      <c r="AL6" s="448">
        <v>160</v>
      </c>
      <c r="AM6" s="446" t="s">
        <v>841</v>
      </c>
      <c r="AN6" s="440"/>
    </row>
    <row r="7" spans="1:45" ht="17.25" customHeight="1">
      <c r="A7" s="440"/>
      <c r="B7" s="449"/>
      <c r="C7" s="449"/>
      <c r="D7" s="449"/>
      <c r="E7" s="449"/>
      <c r="F7" s="449"/>
      <c r="G7" s="449"/>
      <c r="H7" s="449"/>
      <c r="I7" s="449"/>
      <c r="J7" s="449"/>
      <c r="K7" s="449"/>
      <c r="L7" s="449"/>
      <c r="M7" s="449"/>
      <c r="N7" s="449"/>
      <c r="O7" s="449"/>
      <c r="P7" s="449"/>
      <c r="Q7" s="449"/>
      <c r="R7" s="449"/>
      <c r="S7" s="449"/>
      <c r="T7" s="449"/>
      <c r="U7" s="449"/>
      <c r="V7" s="449"/>
      <c r="W7" s="449"/>
      <c r="X7" s="444"/>
      <c r="Y7" s="444"/>
      <c r="Z7" s="444"/>
      <c r="AA7" s="444"/>
      <c r="AB7" s="444"/>
      <c r="AC7" s="444"/>
      <c r="AD7" s="444"/>
      <c r="AE7" s="444"/>
      <c r="AF7" s="444"/>
      <c r="AG7" s="444"/>
      <c r="AH7" s="444"/>
      <c r="AI7" s="444"/>
      <c r="AJ7" s="444"/>
      <c r="AK7" s="444"/>
      <c r="AL7" s="444"/>
      <c r="AM7" s="440"/>
      <c r="AN7" s="440"/>
      <c r="AS7" s="435"/>
    </row>
    <row r="8" spans="1:45" ht="15" customHeight="1">
      <c r="A8" s="1012" t="s">
        <v>842</v>
      </c>
      <c r="B8" s="1013" t="s">
        <v>905</v>
      </c>
      <c r="C8" s="1015" t="s">
        <v>906</v>
      </c>
      <c r="D8" s="1018" t="s">
        <v>907</v>
      </c>
      <c r="E8" s="1019" t="s">
        <v>908</v>
      </c>
      <c r="F8" s="1020" t="s">
        <v>909</v>
      </c>
      <c r="G8" s="1020"/>
      <c r="H8" s="1020"/>
      <c r="I8" s="1020"/>
      <c r="J8" s="1020"/>
      <c r="K8" s="1020"/>
      <c r="L8" s="1020"/>
      <c r="M8" s="1020"/>
      <c r="N8" s="1020"/>
      <c r="O8" s="1020"/>
      <c r="P8" s="1020"/>
      <c r="Q8" s="1020"/>
      <c r="R8" s="1020"/>
      <c r="S8" s="1020"/>
      <c r="T8" s="1020"/>
      <c r="U8" s="1020"/>
      <c r="V8" s="1020"/>
      <c r="W8" s="1020"/>
      <c r="X8" s="1020"/>
      <c r="Y8" s="1020"/>
      <c r="Z8" s="1020"/>
      <c r="AA8" s="1020"/>
      <c r="AB8" s="1020"/>
      <c r="AC8" s="1020"/>
      <c r="AD8" s="1020"/>
      <c r="AE8" s="1020"/>
      <c r="AF8" s="1020"/>
      <c r="AG8" s="1020"/>
      <c r="AH8" s="1020"/>
      <c r="AI8" s="1020"/>
      <c r="AJ8" s="1020"/>
      <c r="AK8" s="1021" t="s">
        <v>910</v>
      </c>
      <c r="AL8" s="1025" t="s">
        <v>911</v>
      </c>
      <c r="AM8" s="1026" t="s">
        <v>912</v>
      </c>
      <c r="AN8" s="1026"/>
    </row>
    <row r="9" spans="1:45" ht="15" customHeight="1">
      <c r="A9" s="1012"/>
      <c r="B9" s="1014"/>
      <c r="C9" s="1016"/>
      <c r="D9" s="1018"/>
      <c r="E9" s="1019"/>
      <c r="F9" s="1018" t="s">
        <v>135</v>
      </c>
      <c r="G9" s="1018"/>
      <c r="H9" s="1018"/>
      <c r="I9" s="1018"/>
      <c r="J9" s="1018"/>
      <c r="K9" s="1018"/>
      <c r="L9" s="1018"/>
      <c r="M9" s="1018" t="s">
        <v>136</v>
      </c>
      <c r="N9" s="1018"/>
      <c r="O9" s="1018"/>
      <c r="P9" s="1018"/>
      <c r="Q9" s="1018"/>
      <c r="R9" s="1018"/>
      <c r="S9" s="1018"/>
      <c r="T9" s="1018" t="s">
        <v>137</v>
      </c>
      <c r="U9" s="1018"/>
      <c r="V9" s="1018"/>
      <c r="W9" s="1018"/>
      <c r="X9" s="1018"/>
      <c r="Y9" s="1018"/>
      <c r="Z9" s="1018"/>
      <c r="AA9" s="1018" t="s">
        <v>138</v>
      </c>
      <c r="AB9" s="1018"/>
      <c r="AC9" s="1018"/>
      <c r="AD9" s="1018"/>
      <c r="AE9" s="1018"/>
      <c r="AF9" s="1018"/>
      <c r="AG9" s="1018"/>
      <c r="AH9" s="1018" t="s">
        <v>851</v>
      </c>
      <c r="AI9" s="1018"/>
      <c r="AJ9" s="1018"/>
      <c r="AK9" s="1021"/>
      <c r="AL9" s="1025"/>
      <c r="AM9" s="1026"/>
      <c r="AN9" s="1026"/>
    </row>
    <row r="10" spans="1:45" ht="15" customHeight="1">
      <c r="A10" s="1012"/>
      <c r="B10" s="1022" t="s">
        <v>852</v>
      </c>
      <c r="C10" s="1016"/>
      <c r="D10" s="1018"/>
      <c r="E10" s="1019"/>
      <c r="F10" s="453">
        <f>DATE($M$2,$S$2,1)</f>
        <v>45748</v>
      </c>
      <c r="G10" s="453">
        <f>DATE($M$2,$S$2,2)</f>
        <v>45749</v>
      </c>
      <c r="H10" s="453">
        <f>DATE($M$2,$S$2,3)</f>
        <v>45750</v>
      </c>
      <c r="I10" s="453">
        <f>DATE($M$2,$S$2,4)</f>
        <v>45751</v>
      </c>
      <c r="J10" s="453">
        <f>DATE($M$2,$S$2,5)</f>
        <v>45752</v>
      </c>
      <c r="K10" s="453">
        <f>DATE($M$2,$S$2,6)</f>
        <v>45753</v>
      </c>
      <c r="L10" s="453">
        <f>DATE($M$2,$S$2,7)</f>
        <v>45754</v>
      </c>
      <c r="M10" s="453">
        <f>DATE($M$2,$S$2,8)</f>
        <v>45755</v>
      </c>
      <c r="N10" s="453">
        <f>DATE($M$2,$S$2,9)</f>
        <v>45756</v>
      </c>
      <c r="O10" s="453">
        <f>DATE($M$2,$S$2,10)</f>
        <v>45757</v>
      </c>
      <c r="P10" s="453">
        <f>DATE($M$2,$S$2,11)</f>
        <v>45758</v>
      </c>
      <c r="Q10" s="453">
        <f>DATE($M$2,$S$2,12)</f>
        <v>45759</v>
      </c>
      <c r="R10" s="453">
        <f>DATE($M$2,$S$2,13)</f>
        <v>45760</v>
      </c>
      <c r="S10" s="453">
        <f>DATE($M$2,$S$2,14)</f>
        <v>45761</v>
      </c>
      <c r="T10" s="453">
        <f>DATE($M$2,$S$2,15)</f>
        <v>45762</v>
      </c>
      <c r="U10" s="453">
        <f>DATE($M$2,$S$2,16)</f>
        <v>45763</v>
      </c>
      <c r="V10" s="453">
        <f>DATE($M$2,$S$2,17)</f>
        <v>45764</v>
      </c>
      <c r="W10" s="453">
        <f>DATE($M$2,$S$2,18)</f>
        <v>45765</v>
      </c>
      <c r="X10" s="453">
        <f>DATE($M$2,$S$2,19)</f>
        <v>45766</v>
      </c>
      <c r="Y10" s="453">
        <f>DATE($M$2,$S$2,20)</f>
        <v>45767</v>
      </c>
      <c r="Z10" s="453">
        <f>DATE($M$2,$S$2,21)</f>
        <v>45768</v>
      </c>
      <c r="AA10" s="453">
        <f>DATE($M$2,$S$2,22)</f>
        <v>45769</v>
      </c>
      <c r="AB10" s="453">
        <f>DATE($M$2,$S$2,23)</f>
        <v>45770</v>
      </c>
      <c r="AC10" s="453">
        <f>DATE($M$2,$S$2,24)</f>
        <v>45771</v>
      </c>
      <c r="AD10" s="453">
        <f>DATE($M$2,$S$2,25)</f>
        <v>45772</v>
      </c>
      <c r="AE10" s="453">
        <f>DATE($M$2,$S$2,26)</f>
        <v>45773</v>
      </c>
      <c r="AF10" s="453">
        <f>DATE($M$2,$S$2,27)</f>
        <v>45774</v>
      </c>
      <c r="AG10" s="453">
        <f>DATE($M$2,$S$2,28)</f>
        <v>45775</v>
      </c>
      <c r="AH10" s="453">
        <f>IF(DAY(EOMONTH(F10,0))&lt;29,"",DATE($M$2,$S$2,29))</f>
        <v>45776</v>
      </c>
      <c r="AI10" s="453">
        <f>IF(DAY(EOMONTH(F10,0))&lt;30,"",DATE($M$2,$S$2,30))</f>
        <v>45777</v>
      </c>
      <c r="AJ10" s="453" t="str">
        <f>IF(DAY(EOMONTH(F10,0))&lt;31,"",DATE($M$2,$S$2,31))</f>
        <v/>
      </c>
      <c r="AK10" s="1021"/>
      <c r="AL10" s="1025"/>
      <c r="AM10" s="1026"/>
      <c r="AN10" s="1026"/>
    </row>
    <row r="11" spans="1:45" ht="15" customHeight="1">
      <c r="A11" s="1012"/>
      <c r="B11" s="1023"/>
      <c r="C11" s="1017"/>
      <c r="D11" s="1018"/>
      <c r="E11" s="1019"/>
      <c r="F11" s="454">
        <f>DATE($M$2,$S$2,1)</f>
        <v>45748</v>
      </c>
      <c r="G11" s="454">
        <f>DATE($M$2,$S$2,2)</f>
        <v>45749</v>
      </c>
      <c r="H11" s="454">
        <f>DATE($M$2,$S$2,3)</f>
        <v>45750</v>
      </c>
      <c r="I11" s="454">
        <f>DATE($M$2,$S$2,4)</f>
        <v>45751</v>
      </c>
      <c r="J11" s="454">
        <f>DATE($M$2,$S$2,5)</f>
        <v>45752</v>
      </c>
      <c r="K11" s="454">
        <f>DATE($M$2,$S$2,6)</f>
        <v>45753</v>
      </c>
      <c r="L11" s="454">
        <f>DATE($M$2,$S$2,7)</f>
        <v>45754</v>
      </c>
      <c r="M11" s="454">
        <f>DATE($M$2,$S$2,8)</f>
        <v>45755</v>
      </c>
      <c r="N11" s="454">
        <f>DATE($M$2,$S$2,9)</f>
        <v>45756</v>
      </c>
      <c r="O11" s="454">
        <f>DATE($M$2,$S$2,10)</f>
        <v>45757</v>
      </c>
      <c r="P11" s="454">
        <f>DATE($M$2,$S$2,11)</f>
        <v>45758</v>
      </c>
      <c r="Q11" s="454">
        <f>DATE($M$2,$S$2,12)</f>
        <v>45759</v>
      </c>
      <c r="R11" s="454">
        <f>DATE($M$2,$S$2,13)</f>
        <v>45760</v>
      </c>
      <c r="S11" s="454">
        <f>DATE($M$2,$S$2,14)</f>
        <v>45761</v>
      </c>
      <c r="T11" s="454">
        <f>DATE($M$2,$S$2,15)</f>
        <v>45762</v>
      </c>
      <c r="U11" s="454">
        <f>DATE($M$2,$S$2,16)</f>
        <v>45763</v>
      </c>
      <c r="V11" s="454">
        <f>DATE($M$2,$S$2,17)</f>
        <v>45764</v>
      </c>
      <c r="W11" s="454">
        <f>DATE($M$2,$S$2,18)</f>
        <v>45765</v>
      </c>
      <c r="X11" s="454">
        <f>DATE($M$2,$S$2,19)</f>
        <v>45766</v>
      </c>
      <c r="Y11" s="454">
        <f>DATE($M$2,$S$2,20)</f>
        <v>45767</v>
      </c>
      <c r="Z11" s="454">
        <f>DATE($M$2,$S$2,21)</f>
        <v>45768</v>
      </c>
      <c r="AA11" s="454">
        <f>DATE($M$2,$S$2,22)</f>
        <v>45769</v>
      </c>
      <c r="AB11" s="454">
        <f>DATE($M$2,$S$2,23)</f>
        <v>45770</v>
      </c>
      <c r="AC11" s="454">
        <f>DATE($M$2,$S$2,24)</f>
        <v>45771</v>
      </c>
      <c r="AD11" s="454">
        <f>DATE($M$2,$S$2,25)</f>
        <v>45772</v>
      </c>
      <c r="AE11" s="454">
        <f>DATE($M$2,$S$2,26)</f>
        <v>45773</v>
      </c>
      <c r="AF11" s="454">
        <f>DATE($M$2,$S$2,27)</f>
        <v>45774</v>
      </c>
      <c r="AG11" s="454">
        <f>DATE($M$2,$S$2,28)</f>
        <v>45775</v>
      </c>
      <c r="AH11" s="454">
        <f>IF(DAY(EOMONTH(F11,0))&lt;29,"",DATE($M$2,$S$2,29))</f>
        <v>45776</v>
      </c>
      <c r="AI11" s="454">
        <f>IF(DAY(EOMONTH(F11,0))&lt;30,"",DATE($M$2,$S$2,30))</f>
        <v>45777</v>
      </c>
      <c r="AJ11" s="454" t="str">
        <f>IF(DAY(EOMONTH(F11,0))&lt;31,"",DATE($M$2,$S$2,31))</f>
        <v/>
      </c>
      <c r="AK11" s="1021"/>
      <c r="AL11" s="1025"/>
      <c r="AM11" s="1026"/>
      <c r="AN11" s="1026"/>
    </row>
    <row r="12" spans="1:45" ht="18" customHeight="1">
      <c r="A12" s="450">
        <v>1</v>
      </c>
      <c r="B12" s="455" t="s">
        <v>853</v>
      </c>
      <c r="C12" s="456" t="s">
        <v>854</v>
      </c>
      <c r="D12" s="457"/>
      <c r="E12" s="458" t="s">
        <v>854</v>
      </c>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60">
        <f>+SUM(F12:AJ12)</f>
        <v>0</v>
      </c>
      <c r="AL12" s="461">
        <f t="shared" ref="AL12:AL32" si="0">IF($AK$3="４週",AK12/4,AK12/(DAY(EOMONTH($F$10,0))/7))</f>
        <v>0</v>
      </c>
      <c r="AM12" s="1024"/>
      <c r="AN12" s="1024"/>
    </row>
    <row r="13" spans="1:45" ht="18" customHeight="1">
      <c r="A13" s="450">
        <v>2</v>
      </c>
      <c r="B13" s="455" t="s">
        <v>913</v>
      </c>
      <c r="C13" s="456" t="s">
        <v>856</v>
      </c>
      <c r="D13" s="457"/>
      <c r="E13" s="458" t="s">
        <v>856</v>
      </c>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60">
        <f t="shared" ref="AK13:AK32" si="1">+SUM(F13:AJ13)</f>
        <v>0</v>
      </c>
      <c r="AL13" s="461">
        <f t="shared" si="0"/>
        <v>0</v>
      </c>
      <c r="AM13" s="1024"/>
      <c r="AN13" s="1024"/>
    </row>
    <row r="14" spans="1:45" ht="18" customHeight="1">
      <c r="A14" s="450">
        <v>3</v>
      </c>
      <c r="B14" s="455" t="s">
        <v>915</v>
      </c>
      <c r="C14" s="456" t="s">
        <v>857</v>
      </c>
      <c r="D14" s="457"/>
      <c r="E14" s="458" t="s">
        <v>857</v>
      </c>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60">
        <f t="shared" si="1"/>
        <v>0</v>
      </c>
      <c r="AL14" s="461">
        <f t="shared" si="0"/>
        <v>0</v>
      </c>
      <c r="AM14" s="1024"/>
      <c r="AN14" s="1024"/>
    </row>
    <row r="15" spans="1:45" ht="18" customHeight="1">
      <c r="A15" s="450">
        <v>4</v>
      </c>
      <c r="B15" s="455" t="s">
        <v>930</v>
      </c>
      <c r="C15" s="456" t="s">
        <v>858</v>
      </c>
      <c r="D15" s="457"/>
      <c r="E15" s="458" t="s">
        <v>858</v>
      </c>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f t="shared" si="1"/>
        <v>0</v>
      </c>
      <c r="AL15" s="461">
        <f t="shared" si="0"/>
        <v>0</v>
      </c>
      <c r="AM15" s="1024"/>
      <c r="AN15" s="1024"/>
    </row>
    <row r="16" spans="1:45" ht="18" customHeight="1">
      <c r="A16" s="450">
        <v>5</v>
      </c>
      <c r="B16" s="455"/>
      <c r="C16" s="456"/>
      <c r="D16" s="457"/>
      <c r="E16" s="458"/>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f t="shared" si="1"/>
        <v>0</v>
      </c>
      <c r="AL16" s="461">
        <f t="shared" si="0"/>
        <v>0</v>
      </c>
      <c r="AM16" s="1024"/>
      <c r="AN16" s="1024"/>
    </row>
    <row r="17" spans="1:40" ht="18" customHeight="1">
      <c r="A17" s="450">
        <v>6</v>
      </c>
      <c r="B17" s="455"/>
      <c r="C17" s="456"/>
      <c r="D17" s="457"/>
      <c r="E17" s="458"/>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60">
        <f t="shared" si="1"/>
        <v>0</v>
      </c>
      <c r="AL17" s="461">
        <f t="shared" si="0"/>
        <v>0</v>
      </c>
      <c r="AM17" s="1024"/>
      <c r="AN17" s="1024"/>
    </row>
    <row r="18" spans="1:40" ht="18" customHeight="1">
      <c r="A18" s="450">
        <v>7</v>
      </c>
      <c r="B18" s="455"/>
      <c r="C18" s="456"/>
      <c r="D18" s="457"/>
      <c r="E18" s="458"/>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60">
        <f t="shared" si="1"/>
        <v>0</v>
      </c>
      <c r="AL18" s="461">
        <f t="shared" si="0"/>
        <v>0</v>
      </c>
      <c r="AM18" s="1024"/>
      <c r="AN18" s="1024"/>
    </row>
    <row r="19" spans="1:40" ht="18" customHeight="1">
      <c r="A19" s="450">
        <v>8</v>
      </c>
      <c r="B19" s="455"/>
      <c r="C19" s="456"/>
      <c r="D19" s="457"/>
      <c r="E19" s="458"/>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f t="shared" si="1"/>
        <v>0</v>
      </c>
      <c r="AL19" s="461">
        <f t="shared" si="0"/>
        <v>0</v>
      </c>
      <c r="AM19" s="1024"/>
      <c r="AN19" s="1024"/>
    </row>
    <row r="20" spans="1:40" ht="18" customHeight="1">
      <c r="A20" s="450">
        <v>9</v>
      </c>
      <c r="B20" s="455"/>
      <c r="C20" s="456"/>
      <c r="D20" s="457"/>
      <c r="E20" s="458"/>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60">
        <f t="shared" si="1"/>
        <v>0</v>
      </c>
      <c r="AL20" s="461">
        <f t="shared" si="0"/>
        <v>0</v>
      </c>
      <c r="AM20" s="1024"/>
      <c r="AN20" s="1024"/>
    </row>
    <row r="21" spans="1:40" ht="18" customHeight="1">
      <c r="A21" s="450">
        <v>10</v>
      </c>
      <c r="B21" s="455"/>
      <c r="C21" s="456"/>
      <c r="D21" s="457"/>
      <c r="E21" s="458"/>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f t="shared" si="1"/>
        <v>0</v>
      </c>
      <c r="AL21" s="461">
        <f t="shared" si="0"/>
        <v>0</v>
      </c>
      <c r="AM21" s="1024"/>
      <c r="AN21" s="1024"/>
    </row>
    <row r="22" spans="1:40" ht="18" customHeight="1">
      <c r="A22" s="450">
        <v>11</v>
      </c>
      <c r="B22" s="455"/>
      <c r="C22" s="456"/>
      <c r="D22" s="457"/>
      <c r="E22" s="458"/>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f t="shared" si="1"/>
        <v>0</v>
      </c>
      <c r="AL22" s="461">
        <f t="shared" si="0"/>
        <v>0</v>
      </c>
      <c r="AM22" s="1024"/>
      <c r="AN22" s="1024"/>
    </row>
    <row r="23" spans="1:40" ht="18" customHeight="1">
      <c r="A23" s="450">
        <v>12</v>
      </c>
      <c r="B23" s="455"/>
      <c r="C23" s="456"/>
      <c r="D23" s="457"/>
      <c r="E23" s="458"/>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f t="shared" si="1"/>
        <v>0</v>
      </c>
      <c r="AL23" s="461">
        <f t="shared" si="0"/>
        <v>0</v>
      </c>
      <c r="AM23" s="1024"/>
      <c r="AN23" s="1024"/>
    </row>
    <row r="24" spans="1:40" ht="18" customHeight="1">
      <c r="A24" s="450">
        <v>13</v>
      </c>
      <c r="B24" s="455"/>
      <c r="C24" s="456"/>
      <c r="D24" s="457"/>
      <c r="E24" s="458"/>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60">
        <f t="shared" si="1"/>
        <v>0</v>
      </c>
      <c r="AL24" s="461">
        <f t="shared" si="0"/>
        <v>0</v>
      </c>
      <c r="AM24" s="1024"/>
      <c r="AN24" s="1024"/>
    </row>
    <row r="25" spans="1:40" ht="18" customHeight="1">
      <c r="A25" s="450">
        <v>14</v>
      </c>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60">
        <f t="shared" si="1"/>
        <v>0</v>
      </c>
      <c r="AL25" s="461">
        <f t="shared" si="0"/>
        <v>0</v>
      </c>
      <c r="AM25" s="1024"/>
      <c r="AN25" s="1024"/>
    </row>
    <row r="26" spans="1:40" ht="18" customHeight="1">
      <c r="A26" s="450">
        <v>15</v>
      </c>
      <c r="B26" s="455"/>
      <c r="C26" s="456"/>
      <c r="D26" s="457"/>
      <c r="E26" s="458"/>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f t="shared" si="1"/>
        <v>0</v>
      </c>
      <c r="AL26" s="461">
        <f t="shared" si="0"/>
        <v>0</v>
      </c>
      <c r="AM26" s="1024"/>
      <c r="AN26" s="1024"/>
    </row>
    <row r="27" spans="1:40" ht="18" customHeight="1">
      <c r="A27" s="450">
        <v>16</v>
      </c>
      <c r="B27" s="455"/>
      <c r="C27" s="456"/>
      <c r="D27" s="457"/>
      <c r="E27" s="458"/>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0">
        <f t="shared" si="1"/>
        <v>0</v>
      </c>
      <c r="AL27" s="461">
        <f t="shared" si="0"/>
        <v>0</v>
      </c>
      <c r="AM27" s="1024"/>
      <c r="AN27" s="1024"/>
    </row>
    <row r="28" spans="1:40" ht="18" customHeight="1">
      <c r="A28" s="450">
        <v>17</v>
      </c>
      <c r="B28" s="455"/>
      <c r="C28" s="456"/>
      <c r="D28" s="457"/>
      <c r="E28" s="458"/>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60">
        <f t="shared" si="1"/>
        <v>0</v>
      </c>
      <c r="AL28" s="461">
        <f t="shared" si="0"/>
        <v>0</v>
      </c>
      <c r="AM28" s="1024"/>
      <c r="AN28" s="1024"/>
    </row>
    <row r="29" spans="1:40" ht="18" customHeight="1">
      <c r="A29" s="450">
        <v>18</v>
      </c>
      <c r="B29" s="455"/>
      <c r="C29" s="456"/>
      <c r="D29" s="457"/>
      <c r="E29" s="458"/>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60">
        <f t="shared" si="1"/>
        <v>0</v>
      </c>
      <c r="AL29" s="461">
        <f t="shared" si="0"/>
        <v>0</v>
      </c>
      <c r="AM29" s="1024"/>
      <c r="AN29" s="1024"/>
    </row>
    <row r="30" spans="1:40" ht="18" customHeight="1">
      <c r="A30" s="450">
        <v>19</v>
      </c>
      <c r="B30" s="455"/>
      <c r="C30" s="456"/>
      <c r="D30" s="457"/>
      <c r="E30" s="458"/>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60">
        <f t="shared" si="1"/>
        <v>0</v>
      </c>
      <c r="AL30" s="461">
        <f t="shared" si="0"/>
        <v>0</v>
      </c>
      <c r="AM30" s="1024"/>
      <c r="AN30" s="1024"/>
    </row>
    <row r="31" spans="1:40" ht="18" customHeight="1">
      <c r="A31" s="450">
        <v>20</v>
      </c>
      <c r="B31" s="455"/>
      <c r="C31" s="456"/>
      <c r="D31" s="457"/>
      <c r="E31" s="458"/>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f t="shared" si="1"/>
        <v>0</v>
      </c>
      <c r="AL31" s="461">
        <f t="shared" si="0"/>
        <v>0</v>
      </c>
      <c r="AM31" s="1024"/>
      <c r="AN31" s="1024"/>
    </row>
    <row r="32" spans="1:40" ht="18" customHeight="1">
      <c r="A32" s="1019" t="s">
        <v>139</v>
      </c>
      <c r="B32" s="1028"/>
      <c r="C32" s="1028"/>
      <c r="D32" s="1028"/>
      <c r="E32" s="1028"/>
      <c r="F32" s="462">
        <f>+SUM(F12:F31)</f>
        <v>0</v>
      </c>
      <c r="G32" s="462">
        <f t="shared" ref="G32:AJ32" si="2">+SUM(G12:G31)</f>
        <v>0</v>
      </c>
      <c r="H32" s="462">
        <f t="shared" si="2"/>
        <v>0</v>
      </c>
      <c r="I32" s="462">
        <f t="shared" si="2"/>
        <v>0</v>
      </c>
      <c r="J32" s="462">
        <f t="shared" si="2"/>
        <v>0</v>
      </c>
      <c r="K32" s="462">
        <f t="shared" si="2"/>
        <v>0</v>
      </c>
      <c r="L32" s="462">
        <f t="shared" si="2"/>
        <v>0</v>
      </c>
      <c r="M32" s="462">
        <f t="shared" si="2"/>
        <v>0</v>
      </c>
      <c r="N32" s="462">
        <f t="shared" si="2"/>
        <v>0</v>
      </c>
      <c r="O32" s="462">
        <f t="shared" si="2"/>
        <v>0</v>
      </c>
      <c r="P32" s="462">
        <f t="shared" si="2"/>
        <v>0</v>
      </c>
      <c r="Q32" s="462">
        <f t="shared" si="2"/>
        <v>0</v>
      </c>
      <c r="R32" s="462">
        <f t="shared" si="2"/>
        <v>0</v>
      </c>
      <c r="S32" s="462">
        <f t="shared" si="2"/>
        <v>0</v>
      </c>
      <c r="T32" s="462">
        <f t="shared" si="2"/>
        <v>0</v>
      </c>
      <c r="U32" s="462">
        <f t="shared" si="2"/>
        <v>0</v>
      </c>
      <c r="V32" s="462">
        <f t="shared" si="2"/>
        <v>0</v>
      </c>
      <c r="W32" s="462">
        <f t="shared" si="2"/>
        <v>0</v>
      </c>
      <c r="X32" s="462">
        <f t="shared" si="2"/>
        <v>0</v>
      </c>
      <c r="Y32" s="462">
        <f t="shared" si="2"/>
        <v>0</v>
      </c>
      <c r="Z32" s="462">
        <f t="shared" si="2"/>
        <v>0</v>
      </c>
      <c r="AA32" s="462">
        <f t="shared" si="2"/>
        <v>0</v>
      </c>
      <c r="AB32" s="462">
        <f t="shared" si="2"/>
        <v>0</v>
      </c>
      <c r="AC32" s="462">
        <f t="shared" si="2"/>
        <v>0</v>
      </c>
      <c r="AD32" s="462">
        <f t="shared" si="2"/>
        <v>0</v>
      </c>
      <c r="AE32" s="462">
        <f t="shared" si="2"/>
        <v>0</v>
      </c>
      <c r="AF32" s="462">
        <f t="shared" si="2"/>
        <v>0</v>
      </c>
      <c r="AG32" s="462">
        <f t="shared" si="2"/>
        <v>0</v>
      </c>
      <c r="AH32" s="462">
        <f t="shared" si="2"/>
        <v>0</v>
      </c>
      <c r="AI32" s="462">
        <f t="shared" si="2"/>
        <v>0</v>
      </c>
      <c r="AJ32" s="462">
        <f t="shared" si="2"/>
        <v>0</v>
      </c>
      <c r="AK32" s="460">
        <f t="shared" si="1"/>
        <v>0</v>
      </c>
      <c r="AL32" s="461">
        <f t="shared" si="0"/>
        <v>0</v>
      </c>
      <c r="AM32" s="1012"/>
      <c r="AN32" s="1012"/>
    </row>
    <row r="33" spans="1:43" ht="18" customHeight="1">
      <c r="A33" s="1028" t="s">
        <v>141</v>
      </c>
      <c r="B33" s="1028"/>
      <c r="C33" s="1028"/>
      <c r="D33" s="1028"/>
      <c r="E33" s="1029"/>
      <c r="F33" s="463">
        <v>12</v>
      </c>
      <c r="G33" s="463">
        <v>20</v>
      </c>
      <c r="H33" s="463">
        <v>12</v>
      </c>
      <c r="I33" s="463">
        <v>20</v>
      </c>
      <c r="J33" s="463">
        <v>12</v>
      </c>
      <c r="K33" s="463">
        <v>20</v>
      </c>
      <c r="L33" s="463">
        <v>12</v>
      </c>
      <c r="M33" s="463">
        <v>20</v>
      </c>
      <c r="N33" s="463">
        <v>12</v>
      </c>
      <c r="O33" s="463">
        <v>20</v>
      </c>
      <c r="P33" s="463">
        <v>12</v>
      </c>
      <c r="Q33" s="463">
        <v>20</v>
      </c>
      <c r="R33" s="463">
        <v>12</v>
      </c>
      <c r="S33" s="463">
        <v>20</v>
      </c>
      <c r="T33" s="463">
        <v>12</v>
      </c>
      <c r="U33" s="463">
        <v>20</v>
      </c>
      <c r="V33" s="463">
        <v>12</v>
      </c>
      <c r="W33" s="463">
        <v>20</v>
      </c>
      <c r="X33" s="463">
        <v>12</v>
      </c>
      <c r="Y33" s="463">
        <v>20</v>
      </c>
      <c r="Z33" s="463">
        <v>12</v>
      </c>
      <c r="AA33" s="463">
        <v>20</v>
      </c>
      <c r="AB33" s="463">
        <v>12</v>
      </c>
      <c r="AC33" s="463">
        <v>20</v>
      </c>
      <c r="AD33" s="463">
        <v>12</v>
      </c>
      <c r="AE33" s="463">
        <v>20</v>
      </c>
      <c r="AF33" s="463">
        <v>12</v>
      </c>
      <c r="AG33" s="463">
        <v>20</v>
      </c>
      <c r="AH33" s="463">
        <v>12</v>
      </c>
      <c r="AI33" s="463">
        <v>20</v>
      </c>
      <c r="AJ33" s="463">
        <v>20</v>
      </c>
      <c r="AK33" s="462"/>
      <c r="AL33" s="464"/>
      <c r="AM33" s="1012"/>
      <c r="AN33" s="1012"/>
    </row>
    <row r="34" spans="1:43" ht="15" customHeight="1">
      <c r="A34" s="449"/>
      <c r="B34" s="449"/>
      <c r="C34" s="449"/>
      <c r="D34" s="449"/>
      <c r="E34" s="449"/>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49"/>
      <c r="AL34" s="449"/>
      <c r="AM34" s="440"/>
    </row>
    <row r="35" spans="1:43" ht="15" customHeight="1">
      <c r="A35" s="449"/>
      <c r="B35" s="449"/>
      <c r="C35" s="449"/>
      <c r="D35" s="449"/>
      <c r="E35" s="449"/>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49"/>
      <c r="AL35" s="449"/>
      <c r="AM35" s="440"/>
    </row>
    <row r="36" spans="1:43" ht="15" customHeight="1">
      <c r="A36" s="449"/>
      <c r="B36" s="449"/>
      <c r="C36" s="449"/>
      <c r="D36" s="449"/>
      <c r="E36" s="449"/>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49"/>
      <c r="AL36" s="449"/>
      <c r="AM36" s="440"/>
    </row>
    <row r="37" spans="1:43" ht="15" customHeight="1">
      <c r="A37" s="449"/>
      <c r="B37" s="449"/>
      <c r="C37" s="449"/>
      <c r="D37" s="449"/>
      <c r="E37" s="449"/>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49"/>
      <c r="AL37" s="449"/>
      <c r="AM37" s="440"/>
    </row>
    <row r="38" spans="1:43" ht="21" customHeight="1">
      <c r="A38" s="439" t="s">
        <v>859</v>
      </c>
      <c r="B38" s="449"/>
      <c r="C38" s="449"/>
      <c r="D38" s="449"/>
      <c r="E38" s="449"/>
      <c r="F38" s="449"/>
      <c r="G38" s="465"/>
      <c r="H38" s="465"/>
      <c r="I38" s="465"/>
      <c r="J38" s="465"/>
      <c r="K38" s="465"/>
      <c r="L38" s="465"/>
      <c r="M38" s="465"/>
      <c r="N38" s="465"/>
      <c r="O38" s="465"/>
      <c r="AM38" s="449"/>
      <c r="AN38" s="440"/>
    </row>
    <row r="39" spans="1:43" ht="25" customHeight="1">
      <c r="A39" s="1018"/>
      <c r="B39" s="1018"/>
      <c r="C39" s="1018"/>
      <c r="D39" s="466">
        <v>4</v>
      </c>
      <c r="E39" s="466">
        <v>5</v>
      </c>
      <c r="F39" s="1027">
        <v>6</v>
      </c>
      <c r="G39" s="1027"/>
      <c r="H39" s="1027"/>
      <c r="I39" s="1027">
        <v>7</v>
      </c>
      <c r="J39" s="1027"/>
      <c r="K39" s="1027"/>
      <c r="L39" s="1027">
        <v>8</v>
      </c>
      <c r="M39" s="1027"/>
      <c r="N39" s="1027"/>
      <c r="O39" s="1027">
        <v>9</v>
      </c>
      <c r="P39" s="1027"/>
      <c r="Q39" s="1027"/>
      <c r="R39" s="1027">
        <v>10</v>
      </c>
      <c r="S39" s="1027"/>
      <c r="T39" s="1027"/>
      <c r="U39" s="1027">
        <v>11</v>
      </c>
      <c r="V39" s="1027"/>
      <c r="W39" s="1027"/>
      <c r="X39" s="1027">
        <v>12</v>
      </c>
      <c r="Y39" s="1027"/>
      <c r="Z39" s="1027"/>
      <c r="AA39" s="1027">
        <v>1</v>
      </c>
      <c r="AB39" s="1027"/>
      <c r="AC39" s="1027"/>
      <c r="AD39" s="1027">
        <v>2</v>
      </c>
      <c r="AE39" s="1027"/>
      <c r="AF39" s="1027"/>
      <c r="AG39" s="1027">
        <v>3</v>
      </c>
      <c r="AH39" s="1027"/>
      <c r="AI39" s="1027"/>
      <c r="AJ39" s="1018" t="s">
        <v>73</v>
      </c>
      <c r="AK39" s="1018"/>
      <c r="AL39" s="452" t="s">
        <v>860</v>
      </c>
      <c r="AM39" s="467"/>
      <c r="AN39" s="467"/>
      <c r="AO39" s="467"/>
      <c r="AP39" s="467"/>
      <c r="AQ39" s="467"/>
    </row>
    <row r="40" spans="1:43" ht="18" customHeight="1">
      <c r="A40" s="1036" t="s">
        <v>861</v>
      </c>
      <c r="B40" s="1036"/>
      <c r="C40" s="1036"/>
      <c r="D40" s="459">
        <v>1400</v>
      </c>
      <c r="E40" s="459">
        <v>1310</v>
      </c>
      <c r="F40" s="1099">
        <v>1400</v>
      </c>
      <c r="G40" s="1100"/>
      <c r="H40" s="1101"/>
      <c r="I40" s="1099">
        <v>1470</v>
      </c>
      <c r="J40" s="1100"/>
      <c r="K40" s="1101"/>
      <c r="L40" s="1099">
        <v>1470</v>
      </c>
      <c r="M40" s="1100"/>
      <c r="N40" s="1101"/>
      <c r="O40" s="1099">
        <v>1330</v>
      </c>
      <c r="P40" s="1100"/>
      <c r="Q40" s="1101"/>
      <c r="R40" s="1099">
        <v>1400</v>
      </c>
      <c r="S40" s="1100"/>
      <c r="T40" s="1101"/>
      <c r="U40" s="1099">
        <v>1400</v>
      </c>
      <c r="V40" s="1100"/>
      <c r="W40" s="1101"/>
      <c r="X40" s="1099">
        <v>1330</v>
      </c>
      <c r="Y40" s="1100"/>
      <c r="Z40" s="1101"/>
      <c r="AA40" s="1099">
        <v>1330</v>
      </c>
      <c r="AB40" s="1100"/>
      <c r="AC40" s="1101"/>
      <c r="AD40" s="1099">
        <v>1330</v>
      </c>
      <c r="AE40" s="1100"/>
      <c r="AF40" s="1101"/>
      <c r="AG40" s="1099">
        <v>1400</v>
      </c>
      <c r="AH40" s="1100"/>
      <c r="AI40" s="1101"/>
      <c r="AJ40" s="1031">
        <f>SUM(D40:AI40)</f>
        <v>16570</v>
      </c>
      <c r="AK40" s="1031"/>
      <c r="AL40" s="1034">
        <f>ROUNDUP(AJ40/AJ41,1)</f>
        <v>70</v>
      </c>
      <c r="AM40" s="467"/>
      <c r="AN40" s="467"/>
      <c r="AO40" s="467"/>
      <c r="AP40" s="467"/>
      <c r="AQ40" s="467"/>
    </row>
    <row r="41" spans="1:43" ht="18" customHeight="1">
      <c r="A41" s="1036" t="s">
        <v>862</v>
      </c>
      <c r="B41" s="1036"/>
      <c r="C41" s="1036"/>
      <c r="D41" s="459">
        <v>20</v>
      </c>
      <c r="E41" s="459">
        <v>19</v>
      </c>
      <c r="F41" s="1030">
        <v>20</v>
      </c>
      <c r="G41" s="1030"/>
      <c r="H41" s="1030"/>
      <c r="I41" s="1030">
        <v>21</v>
      </c>
      <c r="J41" s="1030"/>
      <c r="K41" s="1030"/>
      <c r="L41" s="1030">
        <v>21</v>
      </c>
      <c r="M41" s="1030"/>
      <c r="N41" s="1030"/>
      <c r="O41" s="1030">
        <v>19</v>
      </c>
      <c r="P41" s="1030"/>
      <c r="Q41" s="1030"/>
      <c r="R41" s="1030">
        <v>20</v>
      </c>
      <c r="S41" s="1030"/>
      <c r="T41" s="1030"/>
      <c r="U41" s="1030">
        <v>20</v>
      </c>
      <c r="V41" s="1030"/>
      <c r="W41" s="1030"/>
      <c r="X41" s="1030">
        <v>19</v>
      </c>
      <c r="Y41" s="1030"/>
      <c r="Z41" s="1030"/>
      <c r="AA41" s="1030">
        <v>19</v>
      </c>
      <c r="AB41" s="1030"/>
      <c r="AC41" s="1030"/>
      <c r="AD41" s="1030">
        <v>19</v>
      </c>
      <c r="AE41" s="1030"/>
      <c r="AF41" s="1030"/>
      <c r="AG41" s="1030">
        <v>20</v>
      </c>
      <c r="AH41" s="1030"/>
      <c r="AI41" s="1030"/>
      <c r="AJ41" s="1031">
        <f>+SUM(D41:AI41)</f>
        <v>237</v>
      </c>
      <c r="AK41" s="1031"/>
      <c r="AL41" s="1035"/>
      <c r="AM41" s="467"/>
      <c r="AN41" s="467"/>
      <c r="AO41" s="467"/>
      <c r="AP41" s="467"/>
      <c r="AQ41" s="467"/>
    </row>
    <row r="42" spans="1:43" ht="5.15" customHeight="1">
      <c r="A42" s="468"/>
      <c r="B42" s="468"/>
      <c r="C42" s="468"/>
      <c r="D42" s="467"/>
      <c r="E42" s="467"/>
      <c r="F42" s="467"/>
      <c r="G42" s="467"/>
      <c r="H42" s="467"/>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9"/>
      <c r="AK42" s="465"/>
      <c r="AL42" s="449"/>
      <c r="AM42" s="449"/>
      <c r="AN42" s="440"/>
    </row>
    <row r="43" spans="1:43" ht="18" customHeight="1">
      <c r="A43" s="439" t="s">
        <v>863</v>
      </c>
      <c r="B43" s="465"/>
      <c r="D43" s="465"/>
      <c r="E43" s="465"/>
      <c r="F43" s="465"/>
      <c r="G43" s="465"/>
      <c r="H43" s="465"/>
      <c r="I43" s="467"/>
      <c r="J43" s="467"/>
      <c r="K43" s="467"/>
      <c r="L43" s="467"/>
      <c r="M43" s="467"/>
      <c r="N43" s="467"/>
      <c r="O43" s="465"/>
      <c r="P43" s="465"/>
      <c r="Q43" s="465"/>
      <c r="R43" s="465"/>
      <c r="S43" s="465"/>
      <c r="T43" s="465"/>
      <c r="U43" s="465"/>
      <c r="V43" s="465"/>
      <c r="W43" s="449"/>
      <c r="X43" s="465"/>
      <c r="Y43" s="465"/>
      <c r="Z43" s="465"/>
      <c r="AA43" s="465"/>
      <c r="AB43" s="465"/>
      <c r="AC43" s="465"/>
      <c r="AD43" s="465"/>
      <c r="AE43" s="465"/>
      <c r="AF43" s="465"/>
      <c r="AG43" s="465"/>
      <c r="AH43" s="465"/>
      <c r="AI43" s="465"/>
      <c r="AJ43" s="469"/>
      <c r="AK43" s="465"/>
      <c r="AL43" s="449"/>
      <c r="AM43" s="449"/>
      <c r="AN43" s="440"/>
    </row>
    <row r="44" spans="1:43" ht="25" customHeight="1">
      <c r="A44" s="1018" t="s">
        <v>864</v>
      </c>
      <c r="B44" s="1018"/>
      <c r="C44" s="1018" t="s">
        <v>913</v>
      </c>
      <c r="D44" s="1018"/>
      <c r="E44" s="1025" t="s">
        <v>916</v>
      </c>
      <c r="F44" s="1025"/>
      <c r="G44" s="1025"/>
      <c r="H44" s="1025"/>
      <c r="I44" s="467"/>
      <c r="J44" s="467"/>
      <c r="K44" s="467"/>
      <c r="L44" s="467"/>
      <c r="M44" s="467"/>
      <c r="N44" s="467"/>
      <c r="O44" s="467"/>
      <c r="P44" s="467"/>
      <c r="Q44" s="467"/>
      <c r="R44" s="467"/>
      <c r="S44" s="467"/>
      <c r="T44" s="467"/>
      <c r="U44" s="467"/>
      <c r="W44" s="449"/>
      <c r="X44" s="465"/>
      <c r="Y44" s="465"/>
      <c r="Z44" s="465"/>
      <c r="AA44" s="465"/>
      <c r="AB44" s="465"/>
      <c r="AC44" s="465"/>
      <c r="AD44" s="465"/>
      <c r="AE44" s="465"/>
      <c r="AF44" s="465"/>
      <c r="AG44" s="465"/>
      <c r="AH44" s="465"/>
      <c r="AI44" s="465"/>
      <c r="AJ44" s="469"/>
      <c r="AK44" s="465"/>
      <c r="AL44" s="449"/>
      <c r="AM44" s="449"/>
      <c r="AN44" s="440"/>
    </row>
    <row r="45" spans="1:43" ht="18" customHeight="1">
      <c r="A45" s="1025" t="s">
        <v>865</v>
      </c>
      <c r="B45" s="1025"/>
      <c r="C45" s="1053">
        <f>ROUNDDOWN(IF(AL40&lt;=60,1,1+ROUNDUP((AL40-60)/40,0)),1)</f>
        <v>2</v>
      </c>
      <c r="D45" s="1053"/>
      <c r="E45" s="1053">
        <f>ROUNDDOWN(AL40/10,1)</f>
        <v>7</v>
      </c>
      <c r="F45" s="1053"/>
      <c r="G45" s="1053"/>
      <c r="H45" s="1053"/>
      <c r="I45" s="467"/>
      <c r="J45" s="467"/>
      <c r="K45" s="467"/>
      <c r="L45" s="467"/>
      <c r="M45" s="467"/>
      <c r="N45" s="467"/>
      <c r="O45" s="467"/>
      <c r="P45" s="467"/>
      <c r="Q45" s="467"/>
      <c r="R45" s="467"/>
      <c r="S45" s="467"/>
      <c r="T45" s="467"/>
      <c r="U45" s="467"/>
      <c r="W45" s="449"/>
      <c r="X45" s="465"/>
      <c r="Y45" s="465"/>
      <c r="Z45" s="465"/>
      <c r="AA45" s="465"/>
      <c r="AB45" s="465"/>
      <c r="AC45" s="465"/>
      <c r="AD45" s="465"/>
      <c r="AE45" s="465"/>
      <c r="AF45" s="465"/>
      <c r="AG45" s="465"/>
      <c r="AH45" s="465"/>
      <c r="AI45" s="465"/>
      <c r="AJ45" s="469"/>
      <c r="AK45" s="465"/>
      <c r="AL45" s="449"/>
      <c r="AM45" s="449"/>
      <c r="AN45" s="440"/>
    </row>
    <row r="46" spans="1:43" ht="5.15" customHeight="1">
      <c r="A46" s="468"/>
      <c r="B46" s="468"/>
      <c r="C46" s="468"/>
      <c r="D46" s="468"/>
      <c r="E46" s="468"/>
      <c r="F46" s="468"/>
      <c r="G46" s="468"/>
      <c r="H46" s="468"/>
      <c r="I46" s="468"/>
      <c r="J46" s="465"/>
      <c r="K46" s="465"/>
      <c r="L46" s="465"/>
      <c r="M46" s="469"/>
      <c r="N46" s="465"/>
      <c r="O46" s="465"/>
      <c r="P46" s="465"/>
      <c r="Q46" s="467"/>
      <c r="W46" s="449"/>
      <c r="X46" s="465"/>
      <c r="Y46" s="465"/>
      <c r="Z46" s="465"/>
      <c r="AA46" s="465"/>
      <c r="AB46" s="465"/>
      <c r="AC46" s="465"/>
      <c r="AD46" s="465"/>
      <c r="AE46" s="465"/>
      <c r="AF46" s="465"/>
      <c r="AG46" s="465"/>
      <c r="AH46" s="465"/>
      <c r="AI46" s="465"/>
      <c r="AJ46" s="469"/>
      <c r="AK46" s="465"/>
      <c r="AL46" s="449"/>
      <c r="AM46" s="449"/>
      <c r="AN46" s="440"/>
    </row>
    <row r="47" spans="1:43" ht="21" customHeight="1">
      <c r="A47" s="439" t="s">
        <v>866</v>
      </c>
      <c r="B47" s="443"/>
      <c r="C47" s="444"/>
      <c r="D47" s="444"/>
      <c r="E47" s="444"/>
      <c r="F47" s="444"/>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4"/>
      <c r="AM47" s="444"/>
      <c r="AN47" s="440"/>
    </row>
    <row r="48" spans="1:43" ht="25" customHeight="1">
      <c r="A48" s="440"/>
      <c r="B48" s="449"/>
      <c r="C48" s="1047" t="str">
        <f>IF(VLOOKUP($AK$1,[7]選択肢!$A$1:$J$32,C53,FALSE)=0,"-",VLOOKUP($AK$1,[7]選択肢!$A$1:$J$32,C53,FALSE))</f>
        <v>管理者</v>
      </c>
      <c r="D48" s="1048"/>
      <c r="E48" s="1037" t="str">
        <f>IF(VLOOKUP($AK$1,[7]選択肢!$A$1:$J$32,E53,FALSE)=0,"-",VLOOKUP($AK$1,[7]選択肢!$A$1:$J$32,E53,FALSE))</f>
        <v>サービス管理責任者</v>
      </c>
      <c r="F48" s="1037"/>
      <c r="G48" s="1037"/>
      <c r="H48" s="1037"/>
      <c r="I48" s="1047" t="str">
        <f>IF(VLOOKUP($AK$1,[7]選択肢!$A$1:$J$32,I53,FALSE)=0,"-",VLOOKUP($AK$1,[7]選択肢!$A$1:$J$32,I53,FALSE))</f>
        <v>職業指導員</v>
      </c>
      <c r="J48" s="1048"/>
      <c r="K48" s="1048"/>
      <c r="L48" s="1048"/>
      <c r="M48" s="1048"/>
      <c r="N48" s="1049"/>
      <c r="O48" s="1047" t="str">
        <f>IF(VLOOKUP($AK$1,[7]選択肢!$A$1:$J$32,O53,FALSE)=0,"-",VLOOKUP($AK$1,[7]選択肢!$A$1:$J$32,O53,FALSE))</f>
        <v>生活支援員</v>
      </c>
      <c r="P48" s="1048"/>
      <c r="Q48" s="1048"/>
      <c r="R48" s="1048"/>
      <c r="S48" s="1048"/>
      <c r="T48" s="1049"/>
      <c r="U48" s="1047" t="str">
        <f>IF(VLOOKUP($AK$1,[7]選択肢!$A$1:$J$32,U53,FALSE)=0,"-",VLOOKUP($AK$1,[7]選択肢!$A$1:$J$32,U53,FALSE))</f>
        <v>-</v>
      </c>
      <c r="V48" s="1048"/>
      <c r="W48" s="1048"/>
      <c r="X48" s="1048"/>
      <c r="Y48" s="1048"/>
      <c r="Z48" s="1049"/>
      <c r="AA48" s="1047" t="str">
        <f>IF(VLOOKUP($AK$1,[7]選択肢!$A$1:$J$32,AA53,FALSE)=0,"-",VLOOKUP($AK$1,[7]選択肢!$A$1:$J$32,AA53,FALSE))</f>
        <v>-</v>
      </c>
      <c r="AB48" s="1048"/>
      <c r="AC48" s="1048"/>
      <c r="AD48" s="1048"/>
      <c r="AE48" s="1048"/>
      <c r="AF48" s="1049"/>
      <c r="AG48" s="1037" t="str">
        <f>IF(VLOOKUP($AK$1,[7]選択肢!$A$1:$J$32,AG53,FALSE)=0,"-",VLOOKUP($AK$1,[7]選択肢!$A$1:$J$32,AG53,FALSE))</f>
        <v>-</v>
      </c>
      <c r="AH48" s="1037"/>
      <c r="AI48" s="1037"/>
      <c r="AJ48" s="1037"/>
      <c r="AK48" s="1037"/>
      <c r="AL48" s="1037" t="str">
        <f>IF(VLOOKUP($AK$1,[7]選択肢!$A$1:$J$32,AL53,FALSE)=0,"-",VLOOKUP($AK$1,[7]選択肢!$A$1:$J$32,AL53,FALSE))</f>
        <v>-</v>
      </c>
      <c r="AM48" s="1037"/>
      <c r="AN48" s="440"/>
    </row>
    <row r="49" spans="1:40" ht="18" customHeight="1">
      <c r="A49" s="440"/>
      <c r="B49" s="449"/>
      <c r="C49" s="470" t="s">
        <v>867</v>
      </c>
      <c r="D49" s="470" t="s">
        <v>868</v>
      </c>
      <c r="E49" s="471" t="s">
        <v>867</v>
      </c>
      <c r="F49" s="1038" t="s">
        <v>868</v>
      </c>
      <c r="G49" s="1038"/>
      <c r="H49" s="1038"/>
      <c r="I49" s="1039" t="s">
        <v>867</v>
      </c>
      <c r="J49" s="1040"/>
      <c r="K49" s="1041"/>
      <c r="L49" s="1039" t="s">
        <v>868</v>
      </c>
      <c r="M49" s="1040"/>
      <c r="N49" s="1041"/>
      <c r="O49" s="1039" t="s">
        <v>867</v>
      </c>
      <c r="P49" s="1040"/>
      <c r="Q49" s="1041"/>
      <c r="R49" s="1039" t="s">
        <v>868</v>
      </c>
      <c r="S49" s="1040"/>
      <c r="T49" s="1041"/>
      <c r="U49" s="1039" t="s">
        <v>867</v>
      </c>
      <c r="V49" s="1040"/>
      <c r="W49" s="1041"/>
      <c r="X49" s="1039" t="s">
        <v>868</v>
      </c>
      <c r="Y49" s="1040"/>
      <c r="Z49" s="1041"/>
      <c r="AA49" s="1039" t="s">
        <v>867</v>
      </c>
      <c r="AB49" s="1040"/>
      <c r="AC49" s="1041"/>
      <c r="AD49" s="1039" t="s">
        <v>868</v>
      </c>
      <c r="AE49" s="1040"/>
      <c r="AF49" s="1041"/>
      <c r="AG49" s="1039" t="s">
        <v>867</v>
      </c>
      <c r="AH49" s="1040"/>
      <c r="AI49" s="1041"/>
      <c r="AJ49" s="1039" t="s">
        <v>868</v>
      </c>
      <c r="AK49" s="1041"/>
      <c r="AL49" s="471" t="s">
        <v>109</v>
      </c>
      <c r="AM49" s="471" t="s">
        <v>110</v>
      </c>
      <c r="AN49" s="440"/>
    </row>
    <row r="50" spans="1:40" ht="18" customHeight="1">
      <c r="A50" s="440"/>
      <c r="B50" s="451" t="s">
        <v>492</v>
      </c>
      <c r="C50" s="471">
        <f>COUNTIFS($B$12:$B$31,C$48,$C$12:$C$31,"A",$E$12:$E$31,"*")</f>
        <v>1</v>
      </c>
      <c r="D50" s="471">
        <f>COUNTIFS($B$12:$B$31,C$48,$C$12:$C$31,"B",$E$12:$E$31,"*")</f>
        <v>0</v>
      </c>
      <c r="E50" s="471">
        <f>COUNTIFS($B$12:$B$31,E$48,$C$12:$C$31,"A",$E$12:$E$31,"*")</f>
        <v>0</v>
      </c>
      <c r="F50" s="1039">
        <f>COUNTIFS($B$12:$B$31,E$48,$C$12:$C$31,"B",$E$12:$E$31,"*")</f>
        <v>1</v>
      </c>
      <c r="G50" s="1040"/>
      <c r="H50" s="1041"/>
      <c r="I50" s="1039">
        <f>COUNTIFS($B$12:$B$31,I$48,$C$12:$C$31,"A",$E$12:$E$31,"*")</f>
        <v>0</v>
      </c>
      <c r="J50" s="1040"/>
      <c r="K50" s="1041"/>
      <c r="L50" s="1039">
        <f>COUNTIFS($B$12:$B$31,I$48,$C$12:$C$31,"B",$E$12:$E$31,"*")</f>
        <v>0</v>
      </c>
      <c r="M50" s="1040"/>
      <c r="N50" s="1041"/>
      <c r="O50" s="1039">
        <f>COUNTIFS($B$12:$B$31,O$48,$C$12:$C$31,"A",$E$12:$E$31,"*")</f>
        <v>0</v>
      </c>
      <c r="P50" s="1040"/>
      <c r="Q50" s="1041"/>
      <c r="R50" s="1039">
        <f>COUNTIFS($B$12:$B$31,O$48,$C$12:$C$31,"B",$E$12:$E$31,"*")</f>
        <v>0</v>
      </c>
      <c r="S50" s="1040"/>
      <c r="T50" s="1041"/>
      <c r="U50" s="1039">
        <f>COUNTIFS($B$12:$B$31,U$48,$C$12:$C$31,"A",$E$12:$E$31,"*")</f>
        <v>0</v>
      </c>
      <c r="V50" s="1040"/>
      <c r="W50" s="1041"/>
      <c r="X50" s="1039">
        <f>COUNTIFS($B$12:$B$31,U$48,$C$12:$C$31,"B",$E$12:$E$31,"*")</f>
        <v>0</v>
      </c>
      <c r="Y50" s="1040"/>
      <c r="Z50" s="1041"/>
      <c r="AA50" s="1039">
        <f>COUNTIFS($B$12:$B$31,AA$48,$C$12:$C$31,"A",$E$12:$E$31,"*")</f>
        <v>0</v>
      </c>
      <c r="AB50" s="1040"/>
      <c r="AC50" s="1041"/>
      <c r="AD50" s="1039">
        <f>COUNTIFS($B$12:$B$31,AA$48,$C$12:$C$31,"B",$E$12:$E$31,"*")</f>
        <v>0</v>
      </c>
      <c r="AE50" s="1040"/>
      <c r="AF50" s="1041"/>
      <c r="AG50" s="1039">
        <f>COUNTIFS($B$12:$B$31,AG$48,$C$12:$C$31,"A",$E$12:$E$31,"*")</f>
        <v>0</v>
      </c>
      <c r="AH50" s="1040"/>
      <c r="AI50" s="1041"/>
      <c r="AJ50" s="1039">
        <f>COUNTIFS($B$12:$B$31,AG$48,$C$12:$C$31,"B",$E$12:$E$31,"*")</f>
        <v>0</v>
      </c>
      <c r="AK50" s="1041"/>
      <c r="AL50" s="471">
        <f>COUNTIFS($B$12:$B$31,AL$48,$C$12:$C$31,"A",$E$12:$E$31,"*")</f>
        <v>0</v>
      </c>
      <c r="AM50" s="471">
        <f>COUNTIFS($B$12:$B$31,AL$48,$C$12:$C$31,"B",$E$12:$E$31,"*")</f>
        <v>0</v>
      </c>
      <c r="AN50" s="440"/>
    </row>
    <row r="51" spans="1:40" ht="18" customHeight="1">
      <c r="A51" s="440"/>
      <c r="B51" s="452" t="s">
        <v>493</v>
      </c>
      <c r="C51" s="471">
        <f>COUNTIFS($B$12:$B$31,C$48,$C$12:$C$31,"C",$E$12:$E$31,"*")</f>
        <v>0</v>
      </c>
      <c r="D51" s="471">
        <f>COUNTIFS($B$12:$B$31,C$48,$C$12:$C$31,"D",$E$12:$E$31,"*")</f>
        <v>0</v>
      </c>
      <c r="E51" s="471">
        <f>COUNTIFS($B$12:$B$31,E$48,$C$12:$C$31,"C",$E$12:$E$31,"*")</f>
        <v>0</v>
      </c>
      <c r="F51" s="1039">
        <f>COUNTIFS($B$12:$B$31,E$48,$C$12:$C$31,"D",$E$12:$E$31,"*")</f>
        <v>0</v>
      </c>
      <c r="G51" s="1040"/>
      <c r="H51" s="1041"/>
      <c r="I51" s="1039">
        <f>COUNTIFS($B$12:$B$31,I$48,$C$12:$C$31,"C",$E$12:$E$31,"*")</f>
        <v>1</v>
      </c>
      <c r="J51" s="1040"/>
      <c r="K51" s="1041"/>
      <c r="L51" s="1039">
        <f>COUNTIFS($B$12:$B$31,I$48,$C$12:$C$31,"D",$E$12:$E$31,"*")</f>
        <v>0</v>
      </c>
      <c r="M51" s="1040"/>
      <c r="N51" s="1041"/>
      <c r="O51" s="1039">
        <f>COUNTIFS($B$12:$B$31,O$48,$C$12:$C$31,"C",$E$12:$E$31,"*")</f>
        <v>0</v>
      </c>
      <c r="P51" s="1040"/>
      <c r="Q51" s="1041"/>
      <c r="R51" s="1039">
        <f>COUNTIFS($B$12:$B$31,O$48,$C$12:$C$31,"D",$E$12:$E$31,"*")</f>
        <v>1</v>
      </c>
      <c r="S51" s="1040"/>
      <c r="T51" s="1041"/>
      <c r="U51" s="1039">
        <f>COUNTIFS($B$12:$B$31,U$48,$C$12:$C$31,"C",$E$12:$E$31,"*")</f>
        <v>0</v>
      </c>
      <c r="V51" s="1040"/>
      <c r="W51" s="1041"/>
      <c r="X51" s="1039">
        <f>COUNTIFS($B$12:$B$31,U$48,$C$12:$C$31,"D",$E$12:$E$31,"*")</f>
        <v>0</v>
      </c>
      <c r="Y51" s="1040"/>
      <c r="Z51" s="1041"/>
      <c r="AA51" s="1039">
        <f>COUNTIFS($B$12:$B$31,AA$48,$C$12:$C$31,"C",$E$12:$E$31,"*")</f>
        <v>0</v>
      </c>
      <c r="AB51" s="1040"/>
      <c r="AC51" s="1041"/>
      <c r="AD51" s="1039">
        <f>COUNTIFS($B$12:$B$31,AA$48,$C$12:$C$31,"D",$E$12:$E$31,"*")</f>
        <v>0</v>
      </c>
      <c r="AE51" s="1040"/>
      <c r="AF51" s="1041"/>
      <c r="AG51" s="1039">
        <f>COUNTIFS($B$12:$B$31,AG$48,$C$12:$C$31,"C",$E$12:$E$31,"*")</f>
        <v>0</v>
      </c>
      <c r="AH51" s="1040"/>
      <c r="AI51" s="1041"/>
      <c r="AJ51" s="1039">
        <f>COUNTIFS($B$12:$B$31,AG$48,$C$12:$C$31,"D",$E$12:$E$31,"*")</f>
        <v>0</v>
      </c>
      <c r="AK51" s="1041"/>
      <c r="AL51" s="471">
        <f>COUNTIFS($B$12:$B$31,AL$48,$C$12:$C$31,"C",$E$12:$E$31,"*")</f>
        <v>0</v>
      </c>
      <c r="AM51" s="471">
        <f>COUNTIFS($B$12:$B$31,AL$48,$C$12:$C$31,"D",$E$12:$E$31,"*")</f>
        <v>0</v>
      </c>
      <c r="AN51" s="440"/>
    </row>
    <row r="52" spans="1:40" ht="25" customHeight="1">
      <c r="A52" s="440"/>
      <c r="B52" s="452" t="s">
        <v>869</v>
      </c>
      <c r="C52" s="1047">
        <f>IF($AK$3="４週",SUMIFS($AK$12:$AK$31,$B$12:$B$31,C48)/4/$AH$6,IF($AK$3="歴月",SUMIFS($AK$12:$AK$31,$B$12:$B$31,C48)/$AL$6,"記載する期間を選択してください"))</f>
        <v>0</v>
      </c>
      <c r="D52" s="1049"/>
      <c r="E52" s="1047">
        <f>IF($AK$3="４週",SUMIFS($AK$12:$AK$31,$B$12:$B$31,E48)/4/$AH$6,IF($AK$3="歴月",SUMIFS($AK$12:$AK$31,$B$12:$B$31,E48)/$AL$6,"記載する期間を選択してください"))</f>
        <v>0</v>
      </c>
      <c r="F52" s="1048"/>
      <c r="G52" s="1048"/>
      <c r="H52" s="1049"/>
      <c r="I52" s="1047">
        <f>IF($AK$3="４週",SUMIFS($AK$12:$AK$31,$B$12:$B$31,I48)/4/$AH$6,IF($AK$3="歴月",SUMIFS($AK$12:$AK$31,$B$12:$B$31,I48)/$AL$6,"記載する期間を選択してください"))</f>
        <v>0</v>
      </c>
      <c r="J52" s="1048"/>
      <c r="K52" s="1048"/>
      <c r="L52" s="1048"/>
      <c r="M52" s="1048"/>
      <c r="N52" s="1049"/>
      <c r="O52" s="1047">
        <f>IF($AK$3="４週",SUMIFS($AK$12:$AK$31,$B$12:$B$31,O48)/4/$AH$6,IF($AK$3="歴月",SUMIFS($AK$12:$AK$31,$B$12:$B$31,O48)/$AL$6,"記載する期間を選択してください"))</f>
        <v>0</v>
      </c>
      <c r="P52" s="1048"/>
      <c r="Q52" s="1048"/>
      <c r="R52" s="1048"/>
      <c r="S52" s="1048"/>
      <c r="T52" s="1049"/>
      <c r="U52" s="1047">
        <f>IF($AK$3="４週",SUMIFS($AK$12:$AK$31,$B$12:$B$31,U48)/4/$AH$6,IF($AK$3="歴月",SUMIFS($AK$12:$AK$31,$B$12:$B$31,U48)/$AL$6,"記載する期間を選択してください"))</f>
        <v>0</v>
      </c>
      <c r="V52" s="1048"/>
      <c r="W52" s="1048"/>
      <c r="X52" s="1048"/>
      <c r="Y52" s="1048"/>
      <c r="Z52" s="1049"/>
      <c r="AA52" s="1047">
        <f>IF($AK$3="４週",SUMIFS($AK$12:$AK$31,$B$12:$B$31,AA48)/4/$AH$6,IF($AK$3="歴月",SUMIFS($AK$12:$AK$31,$B$12:$B$31,AA48)/$AL$6,"記載する期間を選択してください"))</f>
        <v>0</v>
      </c>
      <c r="AB52" s="1048"/>
      <c r="AC52" s="1048"/>
      <c r="AD52" s="1048"/>
      <c r="AE52" s="1048"/>
      <c r="AF52" s="1049"/>
      <c r="AG52" s="1047">
        <f>IF($AK$3="４週",SUMIFS($AK$12:$AK$31,$B$12:$B$31,AG48)/4/$AH$6,IF($AK$3="歴月",SUMIFS($AK$12:$AK$31,$B$12:$B$31,AG48)/$AL$6,"記載する期間を選択してください"))</f>
        <v>0</v>
      </c>
      <c r="AH52" s="1048"/>
      <c r="AI52" s="1048"/>
      <c r="AJ52" s="1048"/>
      <c r="AK52" s="1049"/>
      <c r="AL52" s="1047">
        <f>IF($AK$3="４週",SUMIFS($AK$12:$AK$31,$B$12:$B$31,AL48)/4/$AH$6,IF($AK$3="歴月",SUMIFS($AK$12:$AK$31,$B$12:$B$31,AL48)/$AL$6,"記載する期間を選択してください"))</f>
        <v>0</v>
      </c>
      <c r="AM52" s="1049"/>
      <c r="AN52" s="440"/>
    </row>
    <row r="53" spans="1:40" ht="5.15" customHeight="1">
      <c r="A53" s="440"/>
      <c r="B53" s="443"/>
      <c r="C53" s="472">
        <v>2</v>
      </c>
      <c r="D53" s="472"/>
      <c r="E53" s="472">
        <v>3</v>
      </c>
      <c r="F53" s="472"/>
      <c r="G53" s="472"/>
      <c r="H53" s="472"/>
      <c r="I53" s="472">
        <v>4</v>
      </c>
      <c r="J53" s="472"/>
      <c r="K53" s="472"/>
      <c r="L53" s="472"/>
      <c r="M53" s="472"/>
      <c r="N53" s="472"/>
      <c r="O53" s="472">
        <v>5</v>
      </c>
      <c r="P53" s="472"/>
      <c r="Q53" s="472"/>
      <c r="R53" s="472"/>
      <c r="S53" s="472"/>
      <c r="T53" s="472"/>
      <c r="U53" s="472">
        <v>6</v>
      </c>
      <c r="V53" s="472"/>
      <c r="W53" s="472"/>
      <c r="X53" s="472"/>
      <c r="Y53" s="472"/>
      <c r="Z53" s="472"/>
      <c r="AA53" s="472">
        <v>7</v>
      </c>
      <c r="AB53" s="472"/>
      <c r="AC53" s="472"/>
      <c r="AD53" s="472"/>
      <c r="AE53" s="472"/>
      <c r="AF53" s="472"/>
      <c r="AG53" s="472">
        <v>8</v>
      </c>
      <c r="AH53" s="472"/>
      <c r="AI53" s="472"/>
      <c r="AJ53" s="472"/>
      <c r="AK53" s="472"/>
      <c r="AL53" s="472">
        <v>9</v>
      </c>
      <c r="AM53" s="472"/>
      <c r="AN53" s="440"/>
    </row>
    <row r="54" spans="1:40" ht="15" customHeight="1">
      <c r="A54" s="465" t="s">
        <v>870</v>
      </c>
      <c r="B54" s="449"/>
      <c r="C54" s="473"/>
      <c r="D54" s="473"/>
      <c r="E54" s="473"/>
      <c r="F54" s="465"/>
      <c r="G54" s="473"/>
      <c r="H54" s="472"/>
      <c r="I54" s="472"/>
      <c r="J54" s="472"/>
      <c r="K54" s="472"/>
      <c r="L54" s="472"/>
      <c r="M54" s="472"/>
      <c r="N54" s="472"/>
      <c r="O54" s="472"/>
      <c r="P54" s="472"/>
      <c r="Q54" s="472"/>
      <c r="R54" s="472">
        <v>6</v>
      </c>
      <c r="S54" s="472"/>
      <c r="T54" s="472"/>
      <c r="U54" s="472"/>
      <c r="V54" s="472"/>
      <c r="W54" s="472"/>
      <c r="X54" s="472">
        <v>7</v>
      </c>
      <c r="Y54" s="472"/>
      <c r="Z54" s="472"/>
      <c r="AA54" s="472"/>
      <c r="AB54" s="472"/>
      <c r="AC54" s="472"/>
      <c r="AD54" s="472">
        <v>8</v>
      </c>
      <c r="AE54" s="472"/>
      <c r="AF54" s="472"/>
      <c r="AG54" s="440"/>
      <c r="AH54" s="440"/>
      <c r="AI54" s="440"/>
      <c r="AJ54" s="440">
        <v>9</v>
      </c>
      <c r="AK54" s="444"/>
      <c r="AL54" s="444"/>
      <c r="AM54" s="440"/>
    </row>
    <row r="55" spans="1:40" s="465" customFormat="1" ht="15" customHeight="1">
      <c r="A55" s="465" t="s">
        <v>871</v>
      </c>
      <c r="B55" s="468"/>
      <c r="C55" s="468"/>
      <c r="D55" s="468"/>
      <c r="E55" s="468"/>
      <c r="F55" s="468"/>
      <c r="G55" s="468"/>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row>
    <row r="56" spans="1:40" s="465" customFormat="1" ht="15" customHeight="1">
      <c r="A56" s="465" t="s">
        <v>872</v>
      </c>
      <c r="B56" s="468"/>
      <c r="C56" s="468"/>
      <c r="D56" s="468"/>
      <c r="E56" s="468"/>
      <c r="F56" s="468"/>
      <c r="G56" s="468"/>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row>
    <row r="57" spans="1:40" s="465" customFormat="1" ht="15" customHeight="1">
      <c r="A57" s="465" t="s">
        <v>918</v>
      </c>
      <c r="B57" s="468"/>
      <c r="C57" s="468"/>
      <c r="D57" s="468"/>
      <c r="E57" s="468"/>
      <c r="F57" s="468"/>
      <c r="G57" s="468"/>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row>
    <row r="58" spans="1:40" s="465" customFormat="1" ht="15" customHeight="1">
      <c r="A58" s="465" t="s">
        <v>919</v>
      </c>
      <c r="B58" s="468"/>
      <c r="C58" s="468"/>
      <c r="D58" s="468"/>
      <c r="E58" s="468"/>
      <c r="F58" s="468"/>
      <c r="G58" s="468"/>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row>
    <row r="59" spans="1:40" s="465" customFormat="1" ht="15" customHeight="1">
      <c r="A59" s="465" t="s">
        <v>920</v>
      </c>
      <c r="B59" s="468"/>
      <c r="C59" s="468"/>
      <c r="D59" s="468"/>
      <c r="E59" s="468"/>
      <c r="F59" s="468"/>
      <c r="G59" s="468"/>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row>
    <row r="60" spans="1:40" ht="15" customHeight="1">
      <c r="A60" s="465" t="s">
        <v>875</v>
      </c>
      <c r="B60" s="474"/>
      <c r="C60" s="465"/>
      <c r="D60" s="465"/>
      <c r="E60" s="465"/>
      <c r="F60" s="465"/>
      <c r="G60" s="465"/>
    </row>
    <row r="61" spans="1:40" ht="15" customHeight="1">
      <c r="A61" s="465" t="s">
        <v>921</v>
      </c>
      <c r="B61" s="474"/>
      <c r="C61" s="465"/>
      <c r="D61" s="465"/>
      <c r="E61" s="465"/>
      <c r="F61" s="465"/>
      <c r="G61" s="465"/>
    </row>
    <row r="62" spans="1:40" ht="15" customHeight="1">
      <c r="A62" s="465"/>
      <c r="B62" s="451" t="s">
        <v>877</v>
      </c>
      <c r="C62" s="1018" t="s">
        <v>878</v>
      </c>
      <c r="D62" s="1018"/>
      <c r="E62" s="1018"/>
      <c r="F62" s="465"/>
      <c r="G62" s="465"/>
    </row>
    <row r="63" spans="1:40" ht="15" customHeight="1">
      <c r="A63" s="465"/>
      <c r="B63" s="475" t="s">
        <v>854</v>
      </c>
      <c r="C63" s="1031" t="s">
        <v>879</v>
      </c>
      <c r="D63" s="1031"/>
      <c r="E63" s="1031"/>
      <c r="F63" s="465"/>
      <c r="G63" s="465"/>
    </row>
    <row r="64" spans="1:40" ht="15" customHeight="1">
      <c r="A64" s="465"/>
      <c r="B64" s="475" t="s">
        <v>856</v>
      </c>
      <c r="C64" s="1031" t="s">
        <v>880</v>
      </c>
      <c r="D64" s="1031"/>
      <c r="E64" s="1031"/>
      <c r="F64" s="465"/>
      <c r="G64" s="465"/>
    </row>
    <row r="65" spans="1:7" ht="15" customHeight="1">
      <c r="A65" s="465"/>
      <c r="B65" s="475" t="s">
        <v>857</v>
      </c>
      <c r="C65" s="1031" t="s">
        <v>881</v>
      </c>
      <c r="D65" s="1031"/>
      <c r="E65" s="1031"/>
      <c r="F65" s="465"/>
      <c r="G65" s="465"/>
    </row>
    <row r="66" spans="1:7" ht="15" customHeight="1">
      <c r="A66" s="465"/>
      <c r="B66" s="475" t="s">
        <v>858</v>
      </c>
      <c r="C66" s="1031" t="s">
        <v>882</v>
      </c>
      <c r="D66" s="1031"/>
      <c r="E66" s="1031"/>
      <c r="F66" s="465"/>
      <c r="G66" s="465"/>
    </row>
    <row r="67" spans="1:7" ht="15" customHeight="1">
      <c r="A67" s="465"/>
      <c r="B67" s="465" t="s">
        <v>883</v>
      </c>
      <c r="C67" s="465"/>
      <c r="D67" s="465"/>
      <c r="E67" s="465"/>
      <c r="F67" s="465"/>
      <c r="G67" s="465"/>
    </row>
    <row r="68" spans="1:7" ht="15" customHeight="1">
      <c r="A68" s="465"/>
      <c r="B68" s="465" t="s">
        <v>939</v>
      </c>
      <c r="C68" s="465"/>
      <c r="D68" s="465"/>
      <c r="E68" s="465"/>
      <c r="F68" s="465"/>
      <c r="G68" s="465"/>
    </row>
    <row r="69" spans="1:7" ht="15" customHeight="1">
      <c r="A69" s="465"/>
      <c r="B69" s="465" t="s">
        <v>885</v>
      </c>
      <c r="C69" s="465"/>
      <c r="D69" s="465"/>
      <c r="E69" s="465"/>
      <c r="F69" s="465"/>
      <c r="G69" s="465"/>
    </row>
    <row r="70" spans="1:7" ht="15" customHeight="1">
      <c r="A70" s="465" t="s">
        <v>922</v>
      </c>
      <c r="B70" s="474"/>
      <c r="C70" s="465"/>
      <c r="D70" s="465"/>
      <c r="E70" s="465"/>
      <c r="F70" s="465"/>
      <c r="G70" s="465"/>
    </row>
    <row r="71" spans="1:7" ht="15" customHeight="1">
      <c r="A71" s="465" t="s">
        <v>935</v>
      </c>
      <c r="B71" s="474"/>
      <c r="C71" s="465"/>
      <c r="D71" s="465"/>
      <c r="E71" s="465"/>
      <c r="F71" s="465"/>
      <c r="G71" s="465"/>
    </row>
    <row r="72" spans="1:7" ht="15" customHeight="1">
      <c r="A72" s="465" t="s">
        <v>940</v>
      </c>
      <c r="B72" s="474"/>
      <c r="C72" s="465"/>
      <c r="D72" s="465"/>
      <c r="E72" s="465"/>
      <c r="F72" s="465"/>
      <c r="G72" s="465"/>
    </row>
    <row r="73" spans="1:7" ht="15" customHeight="1">
      <c r="A73" s="465" t="s">
        <v>923</v>
      </c>
      <c r="B73" s="474"/>
      <c r="C73" s="465"/>
      <c r="D73" s="465"/>
      <c r="E73" s="465"/>
      <c r="F73" s="465"/>
      <c r="G73" s="465"/>
    </row>
    <row r="74" spans="1:7" ht="15" customHeight="1">
      <c r="A74" s="465" t="s">
        <v>924</v>
      </c>
      <c r="B74" s="474"/>
      <c r="C74" s="465"/>
      <c r="D74" s="465"/>
      <c r="E74" s="465"/>
      <c r="F74" s="465"/>
      <c r="G74" s="465"/>
    </row>
    <row r="75" spans="1:7" ht="15" customHeight="1">
      <c r="A75" s="465" t="s">
        <v>925</v>
      </c>
      <c r="B75" s="474"/>
      <c r="C75" s="465"/>
      <c r="D75" s="465"/>
      <c r="E75" s="465"/>
      <c r="F75" s="465"/>
      <c r="G75" s="465"/>
    </row>
    <row r="76" spans="1:7" ht="15" customHeight="1">
      <c r="A76" s="465"/>
      <c r="B76" s="465" t="s">
        <v>892</v>
      </c>
      <c r="C76" s="465"/>
      <c r="D76" s="465"/>
      <c r="E76" s="465"/>
      <c r="F76" s="465"/>
      <c r="G76" s="465"/>
    </row>
    <row r="77" spans="1:7" ht="15" customHeight="1">
      <c r="A77" s="465"/>
      <c r="B77" s="465" t="s">
        <v>893</v>
      </c>
      <c r="C77" s="465"/>
      <c r="D77" s="465"/>
      <c r="E77" s="465"/>
      <c r="F77" s="465"/>
      <c r="G77" s="465"/>
    </row>
    <row r="78" spans="1:7" ht="15" customHeight="1">
      <c r="A78" s="465" t="s">
        <v>931</v>
      </c>
      <c r="B78" s="474"/>
      <c r="C78" s="465"/>
      <c r="D78" s="465"/>
      <c r="E78" s="465"/>
      <c r="F78" s="465"/>
      <c r="G78" s="465"/>
    </row>
    <row r="79" spans="1:7" ht="15" customHeight="1">
      <c r="A79" s="465" t="s">
        <v>895</v>
      </c>
      <c r="B79" s="474"/>
      <c r="C79" s="465"/>
      <c r="D79" s="465"/>
      <c r="E79" s="465"/>
      <c r="F79" s="465"/>
      <c r="G79" s="465"/>
    </row>
    <row r="80" spans="1:7" ht="15" customHeight="1">
      <c r="A80" s="465" t="s">
        <v>932</v>
      </c>
      <c r="B80" s="474"/>
      <c r="C80" s="465"/>
      <c r="D80" s="465"/>
      <c r="E80" s="465"/>
      <c r="F80" s="465"/>
      <c r="G80" s="465"/>
    </row>
    <row r="81" spans="1:7" ht="15" customHeight="1">
      <c r="A81" s="465" t="s">
        <v>933</v>
      </c>
      <c r="B81" s="474"/>
      <c r="C81" s="465"/>
      <c r="D81" s="465"/>
      <c r="E81" s="465"/>
      <c r="F81" s="465"/>
      <c r="G81" s="465"/>
    </row>
    <row r="82" spans="1:7" ht="15" customHeight="1">
      <c r="A82" s="465" t="s">
        <v>898</v>
      </c>
      <c r="B82" s="474"/>
      <c r="C82" s="465"/>
      <c r="D82" s="465"/>
      <c r="E82" s="465"/>
      <c r="F82" s="465"/>
      <c r="G82" s="465"/>
    </row>
    <row r="83" spans="1:7" ht="15" customHeight="1">
      <c r="A83" s="465" t="s">
        <v>899</v>
      </c>
      <c r="B83" s="474"/>
      <c r="C83" s="465"/>
      <c r="D83" s="465"/>
      <c r="E83" s="465"/>
      <c r="F83" s="465"/>
      <c r="G83" s="465"/>
    </row>
    <row r="84" spans="1:7" ht="15" customHeight="1">
      <c r="A84" s="465" t="s">
        <v>926</v>
      </c>
      <c r="B84" s="474"/>
      <c r="C84" s="465"/>
      <c r="D84" s="465"/>
      <c r="E84" s="465"/>
      <c r="F84" s="465"/>
      <c r="G84" s="465"/>
    </row>
    <row r="85" spans="1:7" ht="15" customHeight="1">
      <c r="A85" s="465" t="s">
        <v>927</v>
      </c>
      <c r="B85" s="474"/>
      <c r="C85" s="465"/>
      <c r="D85" s="465"/>
      <c r="E85" s="465"/>
      <c r="F85" s="465"/>
      <c r="G85" s="465"/>
    </row>
  </sheetData>
  <mergeCells count="145">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U50:W50"/>
    <mergeCell ref="F51:H51"/>
    <mergeCell ref="I51:K51"/>
    <mergeCell ref="L51:N51"/>
    <mergeCell ref="O51:Q51"/>
    <mergeCell ref="R51:T51"/>
    <mergeCell ref="F50:H50"/>
    <mergeCell ref="I50:K50"/>
    <mergeCell ref="L50:N50"/>
    <mergeCell ref="O50:Q50"/>
    <mergeCell ref="R50:T5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8">
    <dataValidation type="list" allowBlank="1" showInputMessage="1" showErrorMessage="1" sqref="AK5:AN5" xr:uid="{ED08CEFB-0D5C-46FD-86D2-90BB20F1FC01}">
      <formula1>"有,無"</formula1>
    </dataValidation>
    <dataValidation allowBlank="1" showInputMessage="1" sqref="B12:B13" xr:uid="{7C28F5AE-3895-4E1E-804B-17EF7925C795}"/>
    <dataValidation type="list" allowBlank="1" showInputMessage="1" sqref="B14:B31" xr:uid="{1FCF83AB-07EE-4130-9DC1-5DC3AC4BACE7}">
      <formula1>INDIRECT($AK$1)</formula1>
    </dataValidation>
    <dataValidation type="list" allowBlank="1" showInputMessage="1" showErrorMessage="1" sqref="AK3:AN3" xr:uid="{ADF007F6-BE26-4DA6-984F-6290FF242ABB}">
      <formula1>"４週,歴月"</formula1>
    </dataValidation>
    <dataValidation type="list" allowBlank="1" showInputMessage="1" showErrorMessage="1" sqref="AK4:AN4" xr:uid="{C9D29BA2-5E4E-473F-95DA-2DD180ED2D29}">
      <formula1>"予定,実績"</formula1>
    </dataValidation>
    <dataValidation type="whole" operator="greaterThanOrEqual" allowBlank="1" showInputMessage="1" showErrorMessage="1" sqref="I40:I41 D40:F41 AG40:AG41 AD40:AD41 AA40:AA41 X40:X41 U40:U41 R40:R41 O40:O41 L40:L41" xr:uid="{B4A2C9F3-120E-4F83-AC3E-4F228938D847}">
      <formula1>0</formula1>
    </dataValidation>
    <dataValidation operator="greaterThanOrEqual" allowBlank="1" showInputMessage="1" showErrorMessage="1" sqref="I46 AJ40:AJ41 AL40 L42 L46 I42" xr:uid="{14CDC650-24A5-40D9-B21B-8FA8F373F79E}"/>
    <dataValidation type="list" allowBlank="1" showInputMessage="1" showErrorMessage="1" sqref="C12:C31" xr:uid="{01A37B6D-6E28-4C2D-855C-E3A0BB53EF65}">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oddFooter>&amp;C&amp;14 4-4</oddFooter>
  </headerFooter>
  <rowBreaks count="1" manualBreakCount="1">
    <brk id="37"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9A5F0-D9D1-4031-8D4C-EDB28BC3715A}">
  <sheetPr>
    <tabColor rgb="FFFFFF00"/>
  </sheetPr>
  <dimension ref="A1:AQ82"/>
  <sheetViews>
    <sheetView showGridLines="0" view="pageBreakPreview" zoomScaleNormal="100" zoomScaleSheetLayoutView="100" workbookViewId="0">
      <selection activeCell="O15" sqref="O15"/>
    </sheetView>
  </sheetViews>
  <sheetFormatPr defaultColWidth="8.26953125" defaultRowHeight="21" customHeight="1"/>
  <cols>
    <col min="1" max="1" width="2.6328125" style="443" customWidth="1"/>
    <col min="2" max="2" width="14.7265625" style="437" customWidth="1"/>
    <col min="3" max="3" width="6.6328125" style="443" customWidth="1"/>
    <col min="4" max="5" width="7.6328125" style="443" customWidth="1"/>
    <col min="6" max="36" width="2.6328125" style="443" customWidth="1"/>
    <col min="37" max="37" width="6.6328125" style="443" customWidth="1"/>
    <col min="38" max="39" width="7.6328125" style="443" customWidth="1"/>
    <col min="40" max="40" width="5.6328125" style="443" customWidth="1"/>
    <col min="41" max="16384" width="8.26953125" style="443"/>
  </cols>
  <sheetData>
    <row r="1" spans="1:40" ht="20.149999999999999" customHeight="1">
      <c r="A1" s="436" t="s">
        <v>833</v>
      </c>
      <c r="C1" s="438"/>
      <c r="D1" s="438"/>
      <c r="E1" s="438"/>
      <c r="F1" s="438"/>
      <c r="G1" s="438"/>
      <c r="H1" s="438"/>
      <c r="I1" s="438"/>
      <c r="J1" s="438"/>
      <c r="K1" s="438"/>
      <c r="L1" s="438"/>
      <c r="M1" s="438"/>
      <c r="N1" s="438"/>
      <c r="O1" s="438"/>
      <c r="P1" s="438"/>
      <c r="Q1" s="438"/>
      <c r="R1" s="438"/>
      <c r="S1" s="438"/>
      <c r="T1" s="438"/>
      <c r="U1" s="438"/>
      <c r="V1" s="438"/>
      <c r="W1" s="438"/>
      <c r="X1" s="439"/>
      <c r="Y1" s="439"/>
      <c r="Z1" s="440"/>
      <c r="AA1" s="440"/>
      <c r="AB1" s="440"/>
      <c r="AC1" s="440"/>
      <c r="AD1" s="441"/>
      <c r="AE1" s="441"/>
      <c r="AF1" s="441"/>
      <c r="AG1" s="441"/>
      <c r="AH1" s="441"/>
      <c r="AI1" s="442" t="s">
        <v>834</v>
      </c>
      <c r="AJ1" s="442"/>
      <c r="AK1" s="1006" t="s">
        <v>19</v>
      </c>
      <c r="AL1" s="1006"/>
      <c r="AM1" s="1006"/>
      <c r="AN1" s="1006"/>
    </row>
    <row r="2" spans="1:40" ht="18" customHeight="1">
      <c r="A2" s="440"/>
      <c r="B2" s="444"/>
      <c r="C2" s="444"/>
      <c r="D2" s="444"/>
      <c r="E2" s="444"/>
      <c r="F2" s="444"/>
      <c r="G2" s="444"/>
      <c r="H2" s="444"/>
      <c r="I2" s="444"/>
      <c r="J2" s="444"/>
      <c r="K2" s="444"/>
      <c r="L2" s="444"/>
      <c r="M2" s="1007">
        <v>2025</v>
      </c>
      <c r="N2" s="1007"/>
      <c r="O2" s="1007"/>
      <c r="P2" s="1007"/>
      <c r="Q2" s="1008" t="s">
        <v>180</v>
      </c>
      <c r="R2" s="1008"/>
      <c r="S2" s="1007">
        <v>4</v>
      </c>
      <c r="T2" s="1007"/>
      <c r="U2" s="1008" t="s">
        <v>140</v>
      </c>
      <c r="V2" s="1008"/>
      <c r="W2" s="444"/>
      <c r="X2" s="444"/>
      <c r="Y2" s="444"/>
      <c r="Z2" s="440"/>
      <c r="AA2" s="440"/>
      <c r="AC2" s="442"/>
      <c r="AD2" s="444"/>
      <c r="AE2" s="444"/>
      <c r="AF2" s="444"/>
      <c r="AG2" s="444"/>
      <c r="AH2" s="444"/>
      <c r="AI2" s="442" t="s">
        <v>835</v>
      </c>
      <c r="AJ2" s="442"/>
      <c r="AK2" s="1009"/>
      <c r="AL2" s="1009"/>
      <c r="AM2" s="1009"/>
      <c r="AN2" s="1009"/>
    </row>
    <row r="3" spans="1:40" ht="18" customHeight="1">
      <c r="A3" s="445"/>
      <c r="B3" s="445"/>
      <c r="C3" s="445"/>
      <c r="D3" s="445"/>
      <c r="E3" s="445"/>
      <c r="F3" s="445"/>
      <c r="G3" s="445"/>
      <c r="H3" s="445"/>
      <c r="I3" s="445"/>
      <c r="J3" s="445"/>
      <c r="K3" s="445"/>
      <c r="L3" s="445"/>
      <c r="M3" s="445"/>
      <c r="N3" s="445"/>
      <c r="O3" s="445"/>
      <c r="P3" s="445"/>
      <c r="Q3" s="445"/>
      <c r="R3" s="445"/>
      <c r="S3" s="445"/>
      <c r="T3" s="445"/>
      <c r="U3" s="445"/>
      <c r="V3" s="445"/>
      <c r="W3" s="445"/>
      <c r="Y3" s="446"/>
      <c r="Z3" s="446"/>
      <c r="AA3" s="446"/>
      <c r="AB3" s="440"/>
      <c r="AC3" s="446"/>
      <c r="AD3" s="446"/>
      <c r="AE3" s="446"/>
      <c r="AF3" s="446"/>
      <c r="AG3" s="446"/>
      <c r="AH3" s="446"/>
      <c r="AI3" s="447" t="s">
        <v>836</v>
      </c>
      <c r="AJ3" s="442"/>
      <c r="AK3" s="1010" t="s">
        <v>837</v>
      </c>
      <c r="AL3" s="1010"/>
      <c r="AM3" s="1010"/>
      <c r="AN3" s="1010"/>
    </row>
    <row r="4" spans="1:40" ht="18" customHeight="1">
      <c r="A4" s="445"/>
      <c r="B4" s="445"/>
      <c r="C4" s="445"/>
      <c r="D4" s="445"/>
      <c r="E4" s="445"/>
      <c r="F4" s="445"/>
      <c r="G4" s="445"/>
      <c r="H4" s="445"/>
      <c r="I4" s="445"/>
      <c r="J4" s="445"/>
      <c r="K4" s="445"/>
      <c r="L4" s="445"/>
      <c r="M4" s="445"/>
      <c r="N4" s="445"/>
      <c r="O4" s="445"/>
      <c r="P4" s="445"/>
      <c r="Q4" s="445"/>
      <c r="R4" s="445"/>
      <c r="S4" s="445"/>
      <c r="T4" s="445"/>
      <c r="U4" s="445"/>
      <c r="V4" s="445"/>
      <c r="W4" s="445"/>
      <c r="Y4" s="446"/>
      <c r="Z4" s="446"/>
      <c r="AA4" s="446"/>
      <c r="AB4" s="440"/>
      <c r="AC4" s="446"/>
      <c r="AD4" s="446"/>
      <c r="AE4" s="446"/>
      <c r="AF4" s="446"/>
      <c r="AG4" s="446"/>
      <c r="AH4" s="446"/>
      <c r="AI4" s="447" t="s">
        <v>838</v>
      </c>
      <c r="AJ4" s="442"/>
      <c r="AK4" s="1010"/>
      <c r="AL4" s="1010"/>
      <c r="AM4" s="1010"/>
      <c r="AN4" s="1010"/>
    </row>
    <row r="5" spans="1:40" ht="18" customHeight="1">
      <c r="A5" s="445"/>
      <c r="B5" s="445"/>
      <c r="C5" s="445"/>
      <c r="D5" s="445"/>
      <c r="E5" s="445"/>
      <c r="F5" s="445"/>
      <c r="G5" s="445"/>
      <c r="H5" s="445"/>
      <c r="I5" s="445"/>
      <c r="J5" s="445"/>
      <c r="K5" s="445"/>
      <c r="L5" s="445"/>
      <c r="M5" s="445"/>
      <c r="N5" s="445"/>
      <c r="O5" s="445"/>
      <c r="P5" s="445"/>
      <c r="Q5" s="445"/>
      <c r="R5" s="445"/>
      <c r="S5" s="445"/>
      <c r="U5" s="445"/>
      <c r="V5" s="445"/>
      <c r="W5" s="445"/>
      <c r="Y5" s="446"/>
      <c r="Z5" s="446"/>
      <c r="AA5" s="446"/>
      <c r="AB5" s="440"/>
      <c r="AC5" s="446"/>
      <c r="AD5" s="446"/>
      <c r="AE5" s="446"/>
      <c r="AF5" s="446"/>
      <c r="AG5" s="447" t="s">
        <v>839</v>
      </c>
      <c r="AH5" s="1011">
        <v>40</v>
      </c>
      <c r="AI5" s="1011"/>
      <c r="AJ5" s="1011"/>
      <c r="AK5" s="446" t="s">
        <v>840</v>
      </c>
      <c r="AL5" s="448">
        <v>160</v>
      </c>
      <c r="AM5" s="446" t="s">
        <v>841</v>
      </c>
      <c r="AN5" s="440"/>
    </row>
    <row r="6" spans="1:40" ht="10" customHeight="1">
      <c r="A6" s="440"/>
      <c r="B6" s="449"/>
      <c r="C6" s="449"/>
      <c r="D6" s="449"/>
      <c r="E6" s="449"/>
      <c r="F6" s="449"/>
      <c r="G6" s="449"/>
      <c r="H6" s="449"/>
      <c r="I6" s="449"/>
      <c r="J6" s="449"/>
      <c r="K6" s="449"/>
      <c r="L6" s="449"/>
      <c r="M6" s="449"/>
      <c r="N6" s="449"/>
      <c r="O6" s="449"/>
      <c r="P6" s="449"/>
      <c r="Q6" s="449"/>
      <c r="R6" s="449"/>
      <c r="S6" s="449"/>
      <c r="T6" s="449"/>
      <c r="U6" s="449"/>
      <c r="V6" s="449"/>
      <c r="W6" s="449"/>
      <c r="X6" s="444"/>
      <c r="Y6" s="444"/>
      <c r="Z6" s="444"/>
      <c r="AA6" s="444"/>
      <c r="AB6" s="444"/>
      <c r="AC6" s="444"/>
      <c r="AD6" s="444"/>
      <c r="AE6" s="444"/>
      <c r="AF6" s="444"/>
      <c r="AG6" s="444"/>
      <c r="AH6" s="444"/>
      <c r="AI6" s="444"/>
      <c r="AJ6" s="444"/>
      <c r="AK6" s="444"/>
      <c r="AL6" s="444"/>
      <c r="AM6" s="440"/>
      <c r="AN6" s="440"/>
    </row>
    <row r="7" spans="1:40" ht="15" customHeight="1">
      <c r="A7" s="1012" t="s">
        <v>842</v>
      </c>
      <c r="B7" s="1013" t="s">
        <v>843</v>
      </c>
      <c r="C7" s="1015" t="s">
        <v>844</v>
      </c>
      <c r="D7" s="1018" t="s">
        <v>845</v>
      </c>
      <c r="E7" s="1019" t="s">
        <v>846</v>
      </c>
      <c r="F7" s="1020" t="s">
        <v>847</v>
      </c>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1" t="s">
        <v>848</v>
      </c>
      <c r="AL7" s="1025" t="s">
        <v>849</v>
      </c>
      <c r="AM7" s="1026" t="s">
        <v>850</v>
      </c>
      <c r="AN7" s="1026"/>
    </row>
    <row r="8" spans="1:40" ht="15" customHeight="1">
      <c r="A8" s="1012"/>
      <c r="B8" s="1014"/>
      <c r="C8" s="1016"/>
      <c r="D8" s="1018"/>
      <c r="E8" s="1019"/>
      <c r="F8" s="1018" t="s">
        <v>135</v>
      </c>
      <c r="G8" s="1018"/>
      <c r="H8" s="1018"/>
      <c r="I8" s="1018"/>
      <c r="J8" s="1018"/>
      <c r="K8" s="1018"/>
      <c r="L8" s="1018"/>
      <c r="M8" s="1018" t="s">
        <v>136</v>
      </c>
      <c r="N8" s="1018"/>
      <c r="O8" s="1018"/>
      <c r="P8" s="1018"/>
      <c r="Q8" s="1018"/>
      <c r="R8" s="1018"/>
      <c r="S8" s="1018"/>
      <c r="T8" s="1018" t="s">
        <v>137</v>
      </c>
      <c r="U8" s="1018"/>
      <c r="V8" s="1018"/>
      <c r="W8" s="1018"/>
      <c r="X8" s="1018"/>
      <c r="Y8" s="1018"/>
      <c r="Z8" s="1018"/>
      <c r="AA8" s="1018" t="s">
        <v>138</v>
      </c>
      <c r="AB8" s="1018"/>
      <c r="AC8" s="1018"/>
      <c r="AD8" s="1018"/>
      <c r="AE8" s="1018"/>
      <c r="AF8" s="1018"/>
      <c r="AG8" s="1018"/>
      <c r="AH8" s="1018" t="s">
        <v>851</v>
      </c>
      <c r="AI8" s="1018"/>
      <c r="AJ8" s="1018"/>
      <c r="AK8" s="1021"/>
      <c r="AL8" s="1025"/>
      <c r="AM8" s="1026"/>
      <c r="AN8" s="1026"/>
    </row>
    <row r="9" spans="1:40" ht="15" customHeight="1">
      <c r="A9" s="1012"/>
      <c r="B9" s="1022" t="s">
        <v>852</v>
      </c>
      <c r="C9" s="1016"/>
      <c r="D9" s="1018"/>
      <c r="E9" s="1019"/>
      <c r="F9" s="453">
        <f>DATE($M$2,$S$2,1)</f>
        <v>45748</v>
      </c>
      <c r="G9" s="453">
        <f>DATE($M$2,$S$2,2)</f>
        <v>45749</v>
      </c>
      <c r="H9" s="453">
        <f>DATE($M$2,$S$2,3)</f>
        <v>45750</v>
      </c>
      <c r="I9" s="453">
        <f>DATE($M$2,$S$2,4)</f>
        <v>45751</v>
      </c>
      <c r="J9" s="453">
        <f>DATE($M$2,$S$2,5)</f>
        <v>45752</v>
      </c>
      <c r="K9" s="453">
        <f>DATE($M$2,$S$2,6)</f>
        <v>45753</v>
      </c>
      <c r="L9" s="453">
        <f>DATE($M$2,$S$2,7)</f>
        <v>45754</v>
      </c>
      <c r="M9" s="453">
        <f>DATE($M$2,$S$2,8)</f>
        <v>45755</v>
      </c>
      <c r="N9" s="453">
        <f>DATE($M$2,$S$2,9)</f>
        <v>45756</v>
      </c>
      <c r="O9" s="453">
        <f>DATE($M$2,$S$2,10)</f>
        <v>45757</v>
      </c>
      <c r="P9" s="453">
        <f>DATE($M$2,$S$2,11)</f>
        <v>45758</v>
      </c>
      <c r="Q9" s="453">
        <f>DATE($M$2,$S$2,12)</f>
        <v>45759</v>
      </c>
      <c r="R9" s="453">
        <f>DATE($M$2,$S$2,13)</f>
        <v>45760</v>
      </c>
      <c r="S9" s="453">
        <f>DATE($M$2,$S$2,14)</f>
        <v>45761</v>
      </c>
      <c r="T9" s="453">
        <f>DATE($M$2,$S$2,15)</f>
        <v>45762</v>
      </c>
      <c r="U9" s="453">
        <f>DATE($M$2,$S$2,16)</f>
        <v>45763</v>
      </c>
      <c r="V9" s="453">
        <f>DATE($M$2,$S$2,17)</f>
        <v>45764</v>
      </c>
      <c r="W9" s="453">
        <f>DATE($M$2,$S$2,18)</f>
        <v>45765</v>
      </c>
      <c r="X9" s="453">
        <f>DATE($M$2,$S$2,19)</f>
        <v>45766</v>
      </c>
      <c r="Y9" s="453">
        <f>DATE($M$2,$S$2,20)</f>
        <v>45767</v>
      </c>
      <c r="Z9" s="453">
        <f>DATE($M$2,$S$2,21)</f>
        <v>45768</v>
      </c>
      <c r="AA9" s="453">
        <f>DATE($M$2,$S$2,22)</f>
        <v>45769</v>
      </c>
      <c r="AB9" s="453">
        <f>DATE($M$2,$S$2,23)</f>
        <v>45770</v>
      </c>
      <c r="AC9" s="453">
        <f>DATE($M$2,$S$2,24)</f>
        <v>45771</v>
      </c>
      <c r="AD9" s="453">
        <f>DATE($M$2,$S$2,25)</f>
        <v>45772</v>
      </c>
      <c r="AE9" s="453">
        <f>DATE($M$2,$S$2,26)</f>
        <v>45773</v>
      </c>
      <c r="AF9" s="453">
        <f>DATE($M$2,$S$2,27)</f>
        <v>45774</v>
      </c>
      <c r="AG9" s="453">
        <f>DATE($M$2,$S$2,28)</f>
        <v>45775</v>
      </c>
      <c r="AH9" s="453">
        <f>IF(DAY(EOMONTH(F9,0))&lt;29,"",DATE($M$2,$S$2,29))</f>
        <v>45776</v>
      </c>
      <c r="AI9" s="453">
        <f>IF(DAY(EOMONTH(F9,0))&lt;30,"",DATE($M$2,$S$2,30))</f>
        <v>45777</v>
      </c>
      <c r="AJ9" s="453" t="str">
        <f>IF(DAY(EOMONTH(F9,0))&lt;31,"",DATE($M$2,$S$2,31))</f>
        <v/>
      </c>
      <c r="AK9" s="1021"/>
      <c r="AL9" s="1025"/>
      <c r="AM9" s="1026"/>
      <c r="AN9" s="1026"/>
    </row>
    <row r="10" spans="1:40" ht="15" customHeight="1">
      <c r="A10" s="1012"/>
      <c r="B10" s="1023"/>
      <c r="C10" s="1017"/>
      <c r="D10" s="1018"/>
      <c r="E10" s="1019"/>
      <c r="F10" s="454">
        <f>DATE($M$2,$S$2,1)</f>
        <v>45748</v>
      </c>
      <c r="G10" s="454">
        <f>DATE($M$2,$S$2,2)</f>
        <v>45749</v>
      </c>
      <c r="H10" s="454">
        <f>DATE($M$2,$S$2,3)</f>
        <v>45750</v>
      </c>
      <c r="I10" s="454">
        <f>DATE($M$2,$S$2,4)</f>
        <v>45751</v>
      </c>
      <c r="J10" s="454">
        <f>DATE($M$2,$S$2,5)</f>
        <v>45752</v>
      </c>
      <c r="K10" s="454">
        <f>DATE($M$2,$S$2,6)</f>
        <v>45753</v>
      </c>
      <c r="L10" s="454">
        <f>DATE($M$2,$S$2,7)</f>
        <v>45754</v>
      </c>
      <c r="M10" s="454">
        <f>DATE($M$2,$S$2,8)</f>
        <v>45755</v>
      </c>
      <c r="N10" s="454">
        <f>DATE($M$2,$S$2,9)</f>
        <v>45756</v>
      </c>
      <c r="O10" s="454">
        <f>DATE($M$2,$S$2,10)</f>
        <v>45757</v>
      </c>
      <c r="P10" s="454">
        <f>DATE($M$2,$S$2,11)</f>
        <v>45758</v>
      </c>
      <c r="Q10" s="454">
        <f>DATE($M$2,$S$2,12)</f>
        <v>45759</v>
      </c>
      <c r="R10" s="454">
        <f>DATE($M$2,$S$2,13)</f>
        <v>45760</v>
      </c>
      <c r="S10" s="454">
        <f>DATE($M$2,$S$2,14)</f>
        <v>45761</v>
      </c>
      <c r="T10" s="454">
        <f>DATE($M$2,$S$2,15)</f>
        <v>45762</v>
      </c>
      <c r="U10" s="454">
        <f>DATE($M$2,$S$2,16)</f>
        <v>45763</v>
      </c>
      <c r="V10" s="454">
        <f>DATE($M$2,$S$2,17)</f>
        <v>45764</v>
      </c>
      <c r="W10" s="454">
        <f>DATE($M$2,$S$2,18)</f>
        <v>45765</v>
      </c>
      <c r="X10" s="454">
        <f>DATE($M$2,$S$2,19)</f>
        <v>45766</v>
      </c>
      <c r="Y10" s="454">
        <f>DATE($M$2,$S$2,20)</f>
        <v>45767</v>
      </c>
      <c r="Z10" s="454">
        <f>DATE($M$2,$S$2,21)</f>
        <v>45768</v>
      </c>
      <c r="AA10" s="454">
        <f>DATE($M$2,$S$2,22)</f>
        <v>45769</v>
      </c>
      <c r="AB10" s="454">
        <f>DATE($M$2,$S$2,23)</f>
        <v>45770</v>
      </c>
      <c r="AC10" s="454">
        <f>DATE($M$2,$S$2,24)</f>
        <v>45771</v>
      </c>
      <c r="AD10" s="454">
        <f>DATE($M$2,$S$2,25)</f>
        <v>45772</v>
      </c>
      <c r="AE10" s="454">
        <f>DATE($M$2,$S$2,26)</f>
        <v>45773</v>
      </c>
      <c r="AF10" s="454">
        <f>DATE($M$2,$S$2,27)</f>
        <v>45774</v>
      </c>
      <c r="AG10" s="454">
        <f>DATE($M$2,$S$2,28)</f>
        <v>45775</v>
      </c>
      <c r="AH10" s="454">
        <f>IF(DAY(EOMONTH(F10,0))&lt;29,"",DATE($M$2,$S$2,29))</f>
        <v>45776</v>
      </c>
      <c r="AI10" s="454">
        <f>IF(DAY(EOMONTH(F10,0))&lt;30,"",DATE($M$2,$S$2,30))</f>
        <v>45777</v>
      </c>
      <c r="AJ10" s="454" t="str">
        <f>IF(DAY(EOMONTH(F10,0))&lt;31,"",DATE($M$2,$S$2,31))</f>
        <v/>
      </c>
      <c r="AK10" s="1021"/>
      <c r="AL10" s="1025"/>
      <c r="AM10" s="1026"/>
      <c r="AN10" s="1026"/>
    </row>
    <row r="11" spans="1:40" ht="18" customHeight="1">
      <c r="A11" s="450">
        <v>1</v>
      </c>
      <c r="B11" s="455" t="s">
        <v>853</v>
      </c>
      <c r="C11" s="456" t="s">
        <v>854</v>
      </c>
      <c r="D11" s="457"/>
      <c r="E11" s="458" t="s">
        <v>854</v>
      </c>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60">
        <f>+SUM(F11:AJ11)</f>
        <v>0</v>
      </c>
      <c r="AL11" s="461">
        <f>IF($AK$3="４週",AK11/4,AK11/(DAY(EOMONTH($F$9,0))/7))</f>
        <v>0</v>
      </c>
      <c r="AM11" s="1024"/>
      <c r="AN11" s="1024"/>
    </row>
    <row r="12" spans="1:40" ht="18" customHeight="1">
      <c r="A12" s="450">
        <v>2</v>
      </c>
      <c r="B12" s="455" t="s">
        <v>913</v>
      </c>
      <c r="C12" s="456" t="s">
        <v>856</v>
      </c>
      <c r="D12" s="457"/>
      <c r="E12" s="458" t="s">
        <v>856</v>
      </c>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60">
        <f t="shared" ref="AK12:AK31" si="0">+SUM(F12:AJ12)</f>
        <v>0</v>
      </c>
      <c r="AL12" s="461">
        <f>IF($AK$3="４週",AK12/4,AK12/(DAY(EOMONTH($F$9,0))/7))</f>
        <v>0</v>
      </c>
      <c r="AM12" s="1024"/>
      <c r="AN12" s="1024"/>
    </row>
    <row r="13" spans="1:40" ht="18" customHeight="1">
      <c r="A13" s="450">
        <v>3</v>
      </c>
      <c r="B13" s="455" t="s">
        <v>936</v>
      </c>
      <c r="C13" s="456" t="s">
        <v>857</v>
      </c>
      <c r="D13" s="457"/>
      <c r="E13" s="458" t="s">
        <v>857</v>
      </c>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60">
        <f t="shared" si="0"/>
        <v>0</v>
      </c>
      <c r="AL13" s="461">
        <f>IF($AK$3="４週",AK13/4,AK13/(DAY(EOMONTH($F$9,0))/7))</f>
        <v>0</v>
      </c>
      <c r="AM13" s="1024"/>
      <c r="AN13" s="1024"/>
    </row>
    <row r="14" spans="1:40" ht="18" customHeight="1">
      <c r="A14" s="450">
        <v>4</v>
      </c>
      <c r="B14" s="455" t="s">
        <v>936</v>
      </c>
      <c r="C14" s="456" t="s">
        <v>858</v>
      </c>
      <c r="D14" s="457"/>
      <c r="E14" s="458" t="s">
        <v>858</v>
      </c>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60">
        <f t="shared" si="0"/>
        <v>0</v>
      </c>
      <c r="AL14" s="461">
        <f>IF($AK$3="４週",AK14/4,AK14/(DAY(EOMONTH($F$9,0))/7))</f>
        <v>0</v>
      </c>
      <c r="AM14" s="1024"/>
      <c r="AN14" s="1024"/>
    </row>
    <row r="15" spans="1:40" ht="18" customHeight="1">
      <c r="A15" s="450">
        <v>5</v>
      </c>
      <c r="B15" s="455"/>
      <c r="C15" s="456"/>
      <c r="D15" s="457"/>
      <c r="E15" s="458"/>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f t="shared" si="0"/>
        <v>0</v>
      </c>
      <c r="AL15" s="461">
        <f t="shared" ref="AL15:AL30" si="1">IF($AK$3="４週",AK15/4,AK15/(DAY(EOMONTH($F$9,0))/7))</f>
        <v>0</v>
      </c>
      <c r="AM15" s="1024"/>
      <c r="AN15" s="1024"/>
    </row>
    <row r="16" spans="1:40" ht="18" customHeight="1">
      <c r="A16" s="450">
        <v>6</v>
      </c>
      <c r="B16" s="455"/>
      <c r="C16" s="456"/>
      <c r="D16" s="457"/>
      <c r="E16" s="458"/>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f t="shared" si="0"/>
        <v>0</v>
      </c>
      <c r="AL16" s="461">
        <f t="shared" si="1"/>
        <v>0</v>
      </c>
      <c r="AM16" s="1024"/>
      <c r="AN16" s="1024"/>
    </row>
    <row r="17" spans="1:40" ht="18" customHeight="1">
      <c r="A17" s="450">
        <v>7</v>
      </c>
      <c r="B17" s="455"/>
      <c r="C17" s="456"/>
      <c r="D17" s="457"/>
      <c r="E17" s="458"/>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60">
        <f t="shared" si="0"/>
        <v>0</v>
      </c>
      <c r="AL17" s="461">
        <f t="shared" si="1"/>
        <v>0</v>
      </c>
      <c r="AM17" s="1024"/>
      <c r="AN17" s="1024"/>
    </row>
    <row r="18" spans="1:40" ht="18" customHeight="1">
      <c r="A18" s="450">
        <v>8</v>
      </c>
      <c r="B18" s="455"/>
      <c r="C18" s="456"/>
      <c r="D18" s="457"/>
      <c r="E18" s="458"/>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60">
        <f t="shared" si="0"/>
        <v>0</v>
      </c>
      <c r="AL18" s="461">
        <f t="shared" si="1"/>
        <v>0</v>
      </c>
      <c r="AM18" s="1024"/>
      <c r="AN18" s="1024"/>
    </row>
    <row r="19" spans="1:40" ht="18" customHeight="1">
      <c r="A19" s="450">
        <v>9</v>
      </c>
      <c r="B19" s="455"/>
      <c r="C19" s="456"/>
      <c r="D19" s="457"/>
      <c r="E19" s="458"/>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f t="shared" si="0"/>
        <v>0</v>
      </c>
      <c r="AL19" s="461">
        <f t="shared" si="1"/>
        <v>0</v>
      </c>
      <c r="AM19" s="1024"/>
      <c r="AN19" s="1024"/>
    </row>
    <row r="20" spans="1:40" ht="18" customHeight="1">
      <c r="A20" s="450">
        <v>10</v>
      </c>
      <c r="B20" s="455"/>
      <c r="C20" s="456"/>
      <c r="D20" s="457"/>
      <c r="E20" s="458"/>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60">
        <f t="shared" si="0"/>
        <v>0</v>
      </c>
      <c r="AL20" s="461">
        <f t="shared" si="1"/>
        <v>0</v>
      </c>
      <c r="AM20" s="1024"/>
      <c r="AN20" s="1024"/>
    </row>
    <row r="21" spans="1:40" ht="18" customHeight="1">
      <c r="A21" s="450">
        <v>11</v>
      </c>
      <c r="B21" s="455"/>
      <c r="C21" s="456"/>
      <c r="D21" s="457"/>
      <c r="E21" s="458"/>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f t="shared" si="0"/>
        <v>0</v>
      </c>
      <c r="AL21" s="461">
        <f t="shared" si="1"/>
        <v>0</v>
      </c>
      <c r="AM21" s="1024"/>
      <c r="AN21" s="1024"/>
    </row>
    <row r="22" spans="1:40" ht="18" customHeight="1">
      <c r="A22" s="450">
        <v>12</v>
      </c>
      <c r="B22" s="455"/>
      <c r="C22" s="456"/>
      <c r="D22" s="457"/>
      <c r="E22" s="458"/>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f t="shared" si="0"/>
        <v>0</v>
      </c>
      <c r="AL22" s="461">
        <f t="shared" si="1"/>
        <v>0</v>
      </c>
      <c r="AM22" s="1024"/>
      <c r="AN22" s="1024"/>
    </row>
    <row r="23" spans="1:40" ht="18" customHeight="1">
      <c r="A23" s="450">
        <v>13</v>
      </c>
      <c r="B23" s="455"/>
      <c r="C23" s="456"/>
      <c r="D23" s="457"/>
      <c r="E23" s="458"/>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f t="shared" si="0"/>
        <v>0</v>
      </c>
      <c r="AL23" s="461">
        <f t="shared" si="1"/>
        <v>0</v>
      </c>
      <c r="AM23" s="1024"/>
      <c r="AN23" s="1024"/>
    </row>
    <row r="24" spans="1:40" ht="18" customHeight="1">
      <c r="A24" s="450">
        <v>14</v>
      </c>
      <c r="B24" s="455"/>
      <c r="C24" s="456"/>
      <c r="D24" s="457"/>
      <c r="E24" s="458"/>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60">
        <f t="shared" si="0"/>
        <v>0</v>
      </c>
      <c r="AL24" s="461">
        <f t="shared" si="1"/>
        <v>0</v>
      </c>
      <c r="AM24" s="1024"/>
      <c r="AN24" s="1024"/>
    </row>
    <row r="25" spans="1:40" ht="18" customHeight="1">
      <c r="A25" s="450">
        <v>15</v>
      </c>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60">
        <f t="shared" si="0"/>
        <v>0</v>
      </c>
      <c r="AL25" s="461">
        <f t="shared" si="1"/>
        <v>0</v>
      </c>
      <c r="AM25" s="1024"/>
      <c r="AN25" s="1024"/>
    </row>
    <row r="26" spans="1:40" ht="18" customHeight="1">
      <c r="A26" s="450">
        <v>16</v>
      </c>
      <c r="B26" s="455"/>
      <c r="C26" s="456"/>
      <c r="D26" s="457"/>
      <c r="E26" s="458"/>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f t="shared" si="0"/>
        <v>0</v>
      </c>
      <c r="AL26" s="461">
        <f t="shared" si="1"/>
        <v>0</v>
      </c>
      <c r="AM26" s="1024"/>
      <c r="AN26" s="1024"/>
    </row>
    <row r="27" spans="1:40" ht="18" customHeight="1">
      <c r="A27" s="450">
        <v>17</v>
      </c>
      <c r="B27" s="455"/>
      <c r="C27" s="456"/>
      <c r="D27" s="457"/>
      <c r="E27" s="458"/>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0">
        <f t="shared" si="0"/>
        <v>0</v>
      </c>
      <c r="AL27" s="461">
        <f t="shared" si="1"/>
        <v>0</v>
      </c>
      <c r="AM27" s="1024"/>
      <c r="AN27" s="1024"/>
    </row>
    <row r="28" spans="1:40" ht="18" customHeight="1">
      <c r="A28" s="450">
        <v>18</v>
      </c>
      <c r="B28" s="455"/>
      <c r="C28" s="456"/>
      <c r="D28" s="457"/>
      <c r="E28" s="458"/>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60">
        <f t="shared" si="0"/>
        <v>0</v>
      </c>
      <c r="AL28" s="461">
        <f t="shared" si="1"/>
        <v>0</v>
      </c>
      <c r="AM28" s="1024"/>
      <c r="AN28" s="1024"/>
    </row>
    <row r="29" spans="1:40" ht="18" customHeight="1">
      <c r="A29" s="450">
        <v>19</v>
      </c>
      <c r="B29" s="455"/>
      <c r="C29" s="456"/>
      <c r="D29" s="457"/>
      <c r="E29" s="458"/>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60">
        <f t="shared" si="0"/>
        <v>0</v>
      </c>
      <c r="AL29" s="461">
        <f t="shared" si="1"/>
        <v>0</v>
      </c>
      <c r="AM29" s="1024"/>
      <c r="AN29" s="1024"/>
    </row>
    <row r="30" spans="1:40" ht="18" customHeight="1">
      <c r="A30" s="450">
        <v>20</v>
      </c>
      <c r="B30" s="455"/>
      <c r="C30" s="456"/>
      <c r="D30" s="457"/>
      <c r="E30" s="458"/>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60">
        <f t="shared" si="0"/>
        <v>0</v>
      </c>
      <c r="AL30" s="461">
        <f t="shared" si="1"/>
        <v>0</v>
      </c>
      <c r="AM30" s="1024"/>
      <c r="AN30" s="1024"/>
    </row>
    <row r="31" spans="1:40" ht="18" customHeight="1">
      <c r="A31" s="1019" t="s">
        <v>139</v>
      </c>
      <c r="B31" s="1028"/>
      <c r="C31" s="1028"/>
      <c r="D31" s="1028"/>
      <c r="E31" s="1028"/>
      <c r="F31" s="462">
        <f>+SUM(F11:F30)</f>
        <v>0</v>
      </c>
      <c r="G31" s="462">
        <f t="shared" ref="G31:AJ31" si="2">+SUM(G11:G30)</f>
        <v>0</v>
      </c>
      <c r="H31" s="462">
        <f t="shared" si="2"/>
        <v>0</v>
      </c>
      <c r="I31" s="462">
        <f t="shared" si="2"/>
        <v>0</v>
      </c>
      <c r="J31" s="462">
        <f t="shared" si="2"/>
        <v>0</v>
      </c>
      <c r="K31" s="462">
        <f t="shared" si="2"/>
        <v>0</v>
      </c>
      <c r="L31" s="462">
        <f t="shared" si="2"/>
        <v>0</v>
      </c>
      <c r="M31" s="462">
        <f t="shared" si="2"/>
        <v>0</v>
      </c>
      <c r="N31" s="462">
        <f t="shared" si="2"/>
        <v>0</v>
      </c>
      <c r="O31" s="462">
        <f t="shared" si="2"/>
        <v>0</v>
      </c>
      <c r="P31" s="462">
        <f t="shared" si="2"/>
        <v>0</v>
      </c>
      <c r="Q31" s="462">
        <f t="shared" si="2"/>
        <v>0</v>
      </c>
      <c r="R31" s="462">
        <f t="shared" si="2"/>
        <v>0</v>
      </c>
      <c r="S31" s="462">
        <f t="shared" si="2"/>
        <v>0</v>
      </c>
      <c r="T31" s="462">
        <f t="shared" si="2"/>
        <v>0</v>
      </c>
      <c r="U31" s="462">
        <f t="shared" si="2"/>
        <v>0</v>
      </c>
      <c r="V31" s="462">
        <f t="shared" si="2"/>
        <v>0</v>
      </c>
      <c r="W31" s="462">
        <f t="shared" si="2"/>
        <v>0</v>
      </c>
      <c r="X31" s="462">
        <f t="shared" si="2"/>
        <v>0</v>
      </c>
      <c r="Y31" s="462">
        <f t="shared" si="2"/>
        <v>0</v>
      </c>
      <c r="Z31" s="462">
        <f t="shared" si="2"/>
        <v>0</v>
      </c>
      <c r="AA31" s="462">
        <f t="shared" si="2"/>
        <v>0</v>
      </c>
      <c r="AB31" s="462">
        <f t="shared" si="2"/>
        <v>0</v>
      </c>
      <c r="AC31" s="462">
        <f t="shared" si="2"/>
        <v>0</v>
      </c>
      <c r="AD31" s="462">
        <f t="shared" si="2"/>
        <v>0</v>
      </c>
      <c r="AE31" s="462">
        <f t="shared" si="2"/>
        <v>0</v>
      </c>
      <c r="AF31" s="462">
        <f t="shared" si="2"/>
        <v>0</v>
      </c>
      <c r="AG31" s="462">
        <f t="shared" si="2"/>
        <v>0</v>
      </c>
      <c r="AH31" s="462">
        <f t="shared" si="2"/>
        <v>0</v>
      </c>
      <c r="AI31" s="462">
        <f t="shared" si="2"/>
        <v>0</v>
      </c>
      <c r="AJ31" s="462">
        <f t="shared" si="2"/>
        <v>0</v>
      </c>
      <c r="AK31" s="460">
        <f t="shared" si="0"/>
        <v>0</v>
      </c>
      <c r="AL31" s="461">
        <f>IF($AK$3="４週",AK31/4,AK31/(DAY(EOMONTH($F$9,0))/7))</f>
        <v>0</v>
      </c>
      <c r="AM31" s="1012"/>
      <c r="AN31" s="1012"/>
    </row>
    <row r="32" spans="1:40" ht="18" customHeight="1">
      <c r="A32" s="1028" t="s">
        <v>141</v>
      </c>
      <c r="B32" s="1028"/>
      <c r="C32" s="1028"/>
      <c r="D32" s="1028"/>
      <c r="E32" s="1029"/>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2"/>
      <c r="AL32" s="464"/>
      <c r="AM32" s="1012"/>
      <c r="AN32" s="1012"/>
    </row>
    <row r="33" spans="1:43" ht="15" customHeight="1">
      <c r="A33" s="449"/>
      <c r="B33" s="449"/>
      <c r="C33" s="449"/>
      <c r="D33" s="449"/>
      <c r="E33" s="449"/>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49"/>
      <c r="AL33" s="449"/>
      <c r="AM33" s="440"/>
    </row>
    <row r="34" spans="1:43" ht="15" customHeight="1">
      <c r="A34" s="449"/>
      <c r="B34" s="449"/>
      <c r="C34" s="449"/>
      <c r="D34" s="449"/>
      <c r="E34" s="449"/>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49"/>
      <c r="AL34" s="449"/>
      <c r="AM34" s="440"/>
    </row>
    <row r="35" spans="1:43" ht="15" customHeight="1">
      <c r="A35" s="449"/>
      <c r="B35" s="449"/>
      <c r="C35" s="449"/>
      <c r="D35" s="449"/>
      <c r="E35" s="449"/>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49"/>
      <c r="AL35" s="449"/>
      <c r="AM35" s="440"/>
    </row>
    <row r="36" spans="1:43" ht="21" customHeight="1">
      <c r="A36" s="439" t="s">
        <v>859</v>
      </c>
      <c r="B36" s="449"/>
      <c r="C36" s="449"/>
      <c r="D36" s="449"/>
      <c r="E36" s="449"/>
      <c r="F36" s="449"/>
      <c r="G36" s="465"/>
      <c r="H36" s="465"/>
      <c r="I36" s="465"/>
      <c r="J36" s="465"/>
      <c r="K36" s="465"/>
      <c r="L36" s="465"/>
      <c r="M36" s="465"/>
      <c r="N36" s="465"/>
      <c r="O36" s="465"/>
      <c r="AM36" s="449"/>
      <c r="AN36" s="440"/>
    </row>
    <row r="37" spans="1:43" ht="25" customHeight="1">
      <c r="A37" s="1018"/>
      <c r="B37" s="1018"/>
      <c r="C37" s="1018"/>
      <c r="D37" s="466">
        <v>4</v>
      </c>
      <c r="E37" s="466">
        <v>5</v>
      </c>
      <c r="F37" s="1027">
        <v>6</v>
      </c>
      <c r="G37" s="1027"/>
      <c r="H37" s="1027"/>
      <c r="I37" s="1027">
        <v>7</v>
      </c>
      <c r="J37" s="1027"/>
      <c r="K37" s="1027"/>
      <c r="L37" s="1027">
        <v>8</v>
      </c>
      <c r="M37" s="1027"/>
      <c r="N37" s="1027"/>
      <c r="O37" s="1027">
        <v>9</v>
      </c>
      <c r="P37" s="1027"/>
      <c r="Q37" s="1027"/>
      <c r="R37" s="1027">
        <v>10</v>
      </c>
      <c r="S37" s="1027"/>
      <c r="T37" s="1027"/>
      <c r="U37" s="1027">
        <v>11</v>
      </c>
      <c r="V37" s="1027"/>
      <c r="W37" s="1027"/>
      <c r="X37" s="1027">
        <v>12</v>
      </c>
      <c r="Y37" s="1027"/>
      <c r="Z37" s="1027"/>
      <c r="AA37" s="1027">
        <v>1</v>
      </c>
      <c r="AB37" s="1027"/>
      <c r="AC37" s="1027"/>
      <c r="AD37" s="1027">
        <v>2</v>
      </c>
      <c r="AE37" s="1027"/>
      <c r="AF37" s="1027"/>
      <c r="AG37" s="1027">
        <v>3</v>
      </c>
      <c r="AH37" s="1027"/>
      <c r="AI37" s="1027"/>
      <c r="AJ37" s="1018" t="s">
        <v>73</v>
      </c>
      <c r="AK37" s="1018"/>
      <c r="AL37" s="452" t="s">
        <v>860</v>
      </c>
      <c r="AM37" s="467"/>
      <c r="AN37" s="467"/>
      <c r="AO37" s="467"/>
      <c r="AP37" s="467"/>
      <c r="AQ37" s="467"/>
    </row>
    <row r="38" spans="1:43" ht="18" customHeight="1">
      <c r="A38" s="1036" t="s">
        <v>861</v>
      </c>
      <c r="B38" s="1036"/>
      <c r="C38" s="1036"/>
      <c r="D38" s="459">
        <v>1400</v>
      </c>
      <c r="E38" s="459">
        <v>1310</v>
      </c>
      <c r="F38" s="1030">
        <v>1400</v>
      </c>
      <c r="G38" s="1030"/>
      <c r="H38" s="1030"/>
      <c r="I38" s="1030">
        <v>1470</v>
      </c>
      <c r="J38" s="1030"/>
      <c r="K38" s="1030"/>
      <c r="L38" s="1030">
        <v>1470</v>
      </c>
      <c r="M38" s="1030"/>
      <c r="N38" s="1030"/>
      <c r="O38" s="1030">
        <v>1330</v>
      </c>
      <c r="P38" s="1030"/>
      <c r="Q38" s="1030"/>
      <c r="R38" s="1030">
        <v>1400</v>
      </c>
      <c r="S38" s="1030"/>
      <c r="T38" s="1030"/>
      <c r="U38" s="1030">
        <v>1400</v>
      </c>
      <c r="V38" s="1030"/>
      <c r="W38" s="1030"/>
      <c r="X38" s="1030">
        <v>1330</v>
      </c>
      <c r="Y38" s="1030"/>
      <c r="Z38" s="1030"/>
      <c r="AA38" s="1030">
        <v>1330</v>
      </c>
      <c r="AB38" s="1030"/>
      <c r="AC38" s="1030"/>
      <c r="AD38" s="1030">
        <v>1330</v>
      </c>
      <c r="AE38" s="1030"/>
      <c r="AF38" s="1030"/>
      <c r="AG38" s="1030">
        <v>1400</v>
      </c>
      <c r="AH38" s="1030"/>
      <c r="AI38" s="1030"/>
      <c r="AJ38" s="1031">
        <f>SUM(D38:AI38)</f>
        <v>16570</v>
      </c>
      <c r="AK38" s="1031"/>
      <c r="AL38" s="1034">
        <f>ROUNDUP(AJ38/AJ39,1)</f>
        <v>70</v>
      </c>
      <c r="AM38" s="467"/>
      <c r="AN38" s="467"/>
      <c r="AO38" s="467"/>
      <c r="AP38" s="467"/>
      <c r="AQ38" s="467"/>
    </row>
    <row r="39" spans="1:43" ht="18" customHeight="1">
      <c r="A39" s="1036" t="s">
        <v>862</v>
      </c>
      <c r="B39" s="1036"/>
      <c r="C39" s="1036"/>
      <c r="D39" s="459">
        <v>20</v>
      </c>
      <c r="E39" s="459">
        <v>19</v>
      </c>
      <c r="F39" s="1030">
        <v>20</v>
      </c>
      <c r="G39" s="1030"/>
      <c r="H39" s="1030"/>
      <c r="I39" s="1030">
        <v>21</v>
      </c>
      <c r="J39" s="1030"/>
      <c r="K39" s="1030"/>
      <c r="L39" s="1030">
        <v>21</v>
      </c>
      <c r="M39" s="1030"/>
      <c r="N39" s="1030"/>
      <c r="O39" s="1030">
        <v>19</v>
      </c>
      <c r="P39" s="1030"/>
      <c r="Q39" s="1030"/>
      <c r="R39" s="1030">
        <v>20</v>
      </c>
      <c r="S39" s="1030"/>
      <c r="T39" s="1030"/>
      <c r="U39" s="1030">
        <v>20</v>
      </c>
      <c r="V39" s="1030"/>
      <c r="W39" s="1030"/>
      <c r="X39" s="1030">
        <v>19</v>
      </c>
      <c r="Y39" s="1030"/>
      <c r="Z39" s="1030"/>
      <c r="AA39" s="1030">
        <v>19</v>
      </c>
      <c r="AB39" s="1030"/>
      <c r="AC39" s="1030"/>
      <c r="AD39" s="1030">
        <v>19</v>
      </c>
      <c r="AE39" s="1030"/>
      <c r="AF39" s="1030"/>
      <c r="AG39" s="1030">
        <v>20</v>
      </c>
      <c r="AH39" s="1030"/>
      <c r="AI39" s="1030"/>
      <c r="AJ39" s="1031">
        <f>+SUM(D39:AI39)</f>
        <v>237</v>
      </c>
      <c r="AK39" s="1031"/>
      <c r="AL39" s="1035"/>
      <c r="AM39" s="467"/>
      <c r="AN39" s="467"/>
      <c r="AO39" s="467"/>
      <c r="AP39" s="467"/>
      <c r="AQ39" s="467"/>
    </row>
    <row r="40" spans="1:43" ht="5.15" customHeight="1">
      <c r="A40" s="468"/>
      <c r="B40" s="468"/>
      <c r="C40" s="468"/>
      <c r="D40" s="467"/>
      <c r="E40" s="467"/>
      <c r="F40" s="467"/>
      <c r="G40" s="467"/>
      <c r="H40" s="467"/>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9"/>
      <c r="AK40" s="465"/>
      <c r="AL40" s="449"/>
      <c r="AM40" s="449"/>
      <c r="AN40" s="440"/>
    </row>
    <row r="41" spans="1:43" ht="18" customHeight="1">
      <c r="A41" s="439" t="s">
        <v>863</v>
      </c>
      <c r="B41" s="465"/>
      <c r="D41" s="465"/>
      <c r="E41" s="465"/>
      <c r="F41" s="465"/>
      <c r="G41" s="465"/>
      <c r="H41" s="465"/>
      <c r="I41" s="467"/>
      <c r="J41" s="467"/>
      <c r="K41" s="467"/>
      <c r="L41" s="467"/>
      <c r="M41" s="467"/>
      <c r="N41" s="467"/>
      <c r="O41" s="465"/>
      <c r="P41" s="465"/>
      <c r="Q41" s="465"/>
      <c r="R41" s="465"/>
      <c r="S41" s="465"/>
      <c r="T41" s="465"/>
      <c r="U41" s="465"/>
      <c r="V41" s="465"/>
      <c r="W41" s="449"/>
      <c r="X41" s="465"/>
      <c r="Y41" s="465"/>
      <c r="Z41" s="465"/>
      <c r="AA41" s="465"/>
      <c r="AB41" s="465"/>
      <c r="AC41" s="465"/>
      <c r="AD41" s="465"/>
      <c r="AE41" s="465"/>
      <c r="AF41" s="465"/>
      <c r="AG41" s="465"/>
      <c r="AH41" s="465"/>
      <c r="AI41" s="465"/>
      <c r="AJ41" s="469"/>
      <c r="AK41" s="465"/>
      <c r="AL41" s="449"/>
      <c r="AM41" s="449"/>
      <c r="AN41" s="440"/>
    </row>
    <row r="42" spans="1:43" ht="25" customHeight="1">
      <c r="A42" s="1018" t="s">
        <v>864</v>
      </c>
      <c r="B42" s="1018"/>
      <c r="C42" s="1018" t="s">
        <v>913</v>
      </c>
      <c r="D42" s="1018"/>
      <c r="E42" s="1025" t="s">
        <v>937</v>
      </c>
      <c r="F42" s="1025"/>
      <c r="G42" s="1025"/>
      <c r="H42" s="1025"/>
      <c r="I42" s="467"/>
      <c r="J42" s="467"/>
      <c r="K42" s="467"/>
      <c r="L42" s="467"/>
      <c r="M42" s="467"/>
      <c r="N42" s="467"/>
      <c r="O42" s="467"/>
      <c r="P42" s="467"/>
      <c r="Q42" s="467"/>
      <c r="R42" s="467"/>
      <c r="S42" s="467"/>
      <c r="T42" s="467"/>
      <c r="U42" s="467"/>
      <c r="W42" s="449"/>
      <c r="X42" s="465"/>
      <c r="Y42" s="465"/>
      <c r="Z42" s="465"/>
      <c r="AA42" s="465"/>
      <c r="AB42" s="465"/>
      <c r="AC42" s="465"/>
      <c r="AD42" s="465"/>
      <c r="AE42" s="465"/>
      <c r="AF42" s="465"/>
      <c r="AG42" s="465"/>
      <c r="AH42" s="465"/>
      <c r="AI42" s="465"/>
      <c r="AJ42" s="469"/>
      <c r="AK42" s="465"/>
      <c r="AL42" s="449"/>
      <c r="AM42" s="449"/>
      <c r="AN42" s="440"/>
    </row>
    <row r="43" spans="1:43" ht="18" customHeight="1">
      <c r="A43" s="1025" t="s">
        <v>865</v>
      </c>
      <c r="B43" s="1025"/>
      <c r="C43" s="1053">
        <f>ROUNDDOWN(IF(AL38&lt;=60,1,1+ROUNDUP((AL38-60)/40,0)),1)</f>
        <v>2</v>
      </c>
      <c r="D43" s="1053"/>
      <c r="E43" s="1053">
        <f>ROUNDDOWN(AL38/40,1)</f>
        <v>1.7</v>
      </c>
      <c r="F43" s="1053"/>
      <c r="G43" s="1053"/>
      <c r="H43" s="1053"/>
      <c r="I43" s="467"/>
      <c r="J43" s="467"/>
      <c r="K43" s="467"/>
      <c r="L43" s="467"/>
      <c r="M43" s="467"/>
      <c r="N43" s="467"/>
      <c r="O43" s="467"/>
      <c r="P43" s="467"/>
      <c r="Q43" s="467"/>
      <c r="R43" s="467"/>
      <c r="S43" s="467"/>
      <c r="T43" s="467"/>
      <c r="U43" s="467"/>
      <c r="W43" s="449"/>
      <c r="X43" s="465"/>
      <c r="Y43" s="465"/>
      <c r="Z43" s="465"/>
      <c r="AA43" s="465"/>
      <c r="AB43" s="465"/>
      <c r="AC43" s="465"/>
      <c r="AD43" s="465"/>
      <c r="AE43" s="465"/>
      <c r="AF43" s="465"/>
      <c r="AG43" s="465"/>
      <c r="AH43" s="465"/>
      <c r="AI43" s="465"/>
      <c r="AJ43" s="469"/>
      <c r="AK43" s="465"/>
      <c r="AL43" s="449"/>
      <c r="AM43" s="449"/>
      <c r="AN43" s="440"/>
    </row>
    <row r="44" spans="1:43" ht="5.15" customHeight="1">
      <c r="A44" s="468"/>
      <c r="B44" s="468"/>
      <c r="C44" s="468"/>
      <c r="D44" s="468"/>
      <c r="E44" s="468"/>
      <c r="F44" s="468"/>
      <c r="G44" s="468"/>
      <c r="H44" s="468"/>
      <c r="I44" s="468"/>
      <c r="J44" s="465"/>
      <c r="K44" s="465"/>
      <c r="L44" s="465"/>
      <c r="M44" s="469"/>
      <c r="N44" s="465"/>
      <c r="O44" s="465"/>
      <c r="P44" s="465"/>
      <c r="Q44" s="467"/>
      <c r="W44" s="449"/>
      <c r="X44" s="465"/>
      <c r="Y44" s="465"/>
      <c r="Z44" s="465"/>
      <c r="AA44" s="465"/>
      <c r="AB44" s="465"/>
      <c r="AC44" s="465"/>
      <c r="AD44" s="465"/>
      <c r="AE44" s="465"/>
      <c r="AF44" s="465"/>
      <c r="AG44" s="465"/>
      <c r="AH44" s="465"/>
      <c r="AI44" s="465"/>
      <c r="AJ44" s="469"/>
      <c r="AK44" s="465"/>
      <c r="AL44" s="449"/>
      <c r="AM44" s="449"/>
      <c r="AN44" s="440"/>
    </row>
    <row r="45" spans="1:43" ht="21" customHeight="1">
      <c r="A45" s="439" t="s">
        <v>866</v>
      </c>
      <c r="B45" s="443"/>
      <c r="C45" s="444"/>
      <c r="D45" s="444"/>
      <c r="E45" s="444"/>
      <c r="F45" s="444"/>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4"/>
      <c r="AM45" s="444"/>
      <c r="AN45" s="440"/>
    </row>
    <row r="46" spans="1:43" ht="25" customHeight="1">
      <c r="A46" s="440"/>
      <c r="B46" s="449"/>
      <c r="C46" s="1047" t="str">
        <f>IF(VLOOKUP($AK$1,[8]選択肢!$A$1:$J$32,C51,FALSE)=0,"-",VLOOKUP($AK$1,[8]選択肢!$A$1:$J$32,C51,FALSE))</f>
        <v>管理者</v>
      </c>
      <c r="D46" s="1048"/>
      <c r="E46" s="1037" t="str">
        <f>IF(VLOOKUP($AK$1,[8]選択肢!$A$1:$J$32,E51,FALSE)=0,"-",VLOOKUP($AK$1,[8]選択肢!$A$1:$J$32,E51,FALSE))</f>
        <v>サービス管理責任者</v>
      </c>
      <c r="F46" s="1037"/>
      <c r="G46" s="1037"/>
      <c r="H46" s="1037"/>
      <c r="I46" s="1047" t="str">
        <f>IF(VLOOKUP($AK$1,[8]選択肢!$A$1:$J$32,I51,FALSE)=0,"-",VLOOKUP($AK$1,[8]選択肢!$A$1:$J$32,I51,FALSE))</f>
        <v>就労定着支援員</v>
      </c>
      <c r="J46" s="1048"/>
      <c r="K46" s="1048"/>
      <c r="L46" s="1048"/>
      <c r="M46" s="1048"/>
      <c r="N46" s="1049"/>
      <c r="O46" s="1047" t="str">
        <f>IF(VLOOKUP($AK$1,[8]選択肢!$A$1:$J$32,O51,FALSE)=0,"-",VLOOKUP($AK$1,[8]選択肢!$A$1:$J$32,O51,FALSE))</f>
        <v>-</v>
      </c>
      <c r="P46" s="1048"/>
      <c r="Q46" s="1048"/>
      <c r="R46" s="1048"/>
      <c r="S46" s="1048"/>
      <c r="T46" s="1049"/>
      <c r="U46" s="1047" t="str">
        <f>IF(VLOOKUP($AK$1,[8]選択肢!$A$1:$J$32,U51,FALSE)=0,"-",VLOOKUP($AK$1,[8]選択肢!$A$1:$J$32,U51,FALSE))</f>
        <v>-</v>
      </c>
      <c r="V46" s="1048"/>
      <c r="W46" s="1048"/>
      <c r="X46" s="1048"/>
      <c r="Y46" s="1048"/>
      <c r="Z46" s="1049"/>
      <c r="AA46" s="1047" t="str">
        <f>IF(VLOOKUP($AK$1,[8]選択肢!$A$1:$J$32,AA51,FALSE)=0,"-",VLOOKUP($AK$1,[8]選択肢!$A$1:$J$32,AA51,FALSE))</f>
        <v>-</v>
      </c>
      <c r="AB46" s="1048"/>
      <c r="AC46" s="1048"/>
      <c r="AD46" s="1048"/>
      <c r="AE46" s="1048"/>
      <c r="AF46" s="1049"/>
      <c r="AG46" s="1037" t="str">
        <f>IF(VLOOKUP($AK$1,[8]選択肢!$A$1:$J$32,AG51,FALSE)=0,"-",VLOOKUP($AK$1,[8]選択肢!$A$1:$J$32,AG51,FALSE))</f>
        <v>-</v>
      </c>
      <c r="AH46" s="1037"/>
      <c r="AI46" s="1037"/>
      <c r="AJ46" s="1037"/>
      <c r="AK46" s="1037"/>
      <c r="AL46" s="1037" t="str">
        <f>IF(VLOOKUP($AK$1,[8]選択肢!$A$1:$J$32,AL51,FALSE)=0,"-",VLOOKUP($AK$1,[8]選択肢!$A$1:$J$32,AL51,FALSE))</f>
        <v>-</v>
      </c>
      <c r="AM46" s="1037"/>
      <c r="AN46" s="440"/>
    </row>
    <row r="47" spans="1:43" ht="18" customHeight="1">
      <c r="A47" s="440"/>
      <c r="B47" s="449"/>
      <c r="C47" s="470" t="s">
        <v>867</v>
      </c>
      <c r="D47" s="470" t="s">
        <v>868</v>
      </c>
      <c r="E47" s="471" t="s">
        <v>867</v>
      </c>
      <c r="F47" s="1038" t="s">
        <v>868</v>
      </c>
      <c r="G47" s="1038"/>
      <c r="H47" s="1038"/>
      <c r="I47" s="1039" t="s">
        <v>867</v>
      </c>
      <c r="J47" s="1040"/>
      <c r="K47" s="1041"/>
      <c r="L47" s="1039" t="s">
        <v>868</v>
      </c>
      <c r="M47" s="1040"/>
      <c r="N47" s="1041"/>
      <c r="O47" s="1039" t="s">
        <v>867</v>
      </c>
      <c r="P47" s="1040"/>
      <c r="Q47" s="1041"/>
      <c r="R47" s="1039" t="s">
        <v>868</v>
      </c>
      <c r="S47" s="1040"/>
      <c r="T47" s="1041"/>
      <c r="U47" s="1039" t="s">
        <v>867</v>
      </c>
      <c r="V47" s="1040"/>
      <c r="W47" s="1041"/>
      <c r="X47" s="1039" t="s">
        <v>868</v>
      </c>
      <c r="Y47" s="1040"/>
      <c r="Z47" s="1041"/>
      <c r="AA47" s="1039" t="s">
        <v>867</v>
      </c>
      <c r="AB47" s="1040"/>
      <c r="AC47" s="1041"/>
      <c r="AD47" s="1039" t="s">
        <v>868</v>
      </c>
      <c r="AE47" s="1040"/>
      <c r="AF47" s="1041"/>
      <c r="AG47" s="1039" t="s">
        <v>867</v>
      </c>
      <c r="AH47" s="1040"/>
      <c r="AI47" s="1041"/>
      <c r="AJ47" s="1039" t="s">
        <v>868</v>
      </c>
      <c r="AK47" s="1041"/>
      <c r="AL47" s="471" t="s">
        <v>109</v>
      </c>
      <c r="AM47" s="471" t="s">
        <v>110</v>
      </c>
      <c r="AN47" s="440"/>
    </row>
    <row r="48" spans="1:43" ht="18" customHeight="1">
      <c r="A48" s="440"/>
      <c r="B48" s="451" t="s">
        <v>492</v>
      </c>
      <c r="C48" s="471">
        <f>COUNTIFS($B$11:$B$30,C$46,$C$11:$C$30,"A",$E$11:$E$30,"*")</f>
        <v>1</v>
      </c>
      <c r="D48" s="471">
        <f>COUNTIFS($B$11:$B$30,C$46,$C$11:$C$30,"B",$E$11:$E$30,"*")</f>
        <v>0</v>
      </c>
      <c r="E48" s="471">
        <f>COUNTIFS($B$11:$B$30,E$46,$C$11:$C$30,"A",$E$11:$E$30,"*")</f>
        <v>0</v>
      </c>
      <c r="F48" s="1039">
        <f>COUNTIFS($B$11:$B$30,E$46,$C$11:$C$30,"B",$E$11:$E$30,"*")</f>
        <v>1</v>
      </c>
      <c r="G48" s="1040"/>
      <c r="H48" s="1041"/>
      <c r="I48" s="1039">
        <f>COUNTIFS($B$11:$B$30,I$46,$C$11:$C$30,"A",$E$11:$E$30,"*")</f>
        <v>0</v>
      </c>
      <c r="J48" s="1040"/>
      <c r="K48" s="1041"/>
      <c r="L48" s="1039">
        <f>COUNTIFS($B$11:$B$30,I$46,$C$11:$C$30,"B",$E$11:$E$30,"*")</f>
        <v>0</v>
      </c>
      <c r="M48" s="1040"/>
      <c r="N48" s="1041"/>
      <c r="O48" s="1039">
        <f>COUNTIFS($B$11:$B$30,O$46,$C$11:$C$30,"A",$E$11:$E$30,"*")</f>
        <v>0</v>
      </c>
      <c r="P48" s="1040"/>
      <c r="Q48" s="1041"/>
      <c r="R48" s="1039">
        <f>COUNTIFS($B$11:$B$30,O$46,$C$11:$C$30,"B",$E$11:$E$30,"*")</f>
        <v>0</v>
      </c>
      <c r="S48" s="1040"/>
      <c r="T48" s="1041"/>
      <c r="U48" s="1039">
        <f>COUNTIFS($B$11:$B$30,U$46,$C$11:$C$30,"A",$E$11:$E$30,"*")</f>
        <v>0</v>
      </c>
      <c r="V48" s="1040"/>
      <c r="W48" s="1041"/>
      <c r="X48" s="1039">
        <f>COUNTIFS($B$11:$B$30,U$46,$C$11:$C$30,"B",$E$11:$E$30,"*")</f>
        <v>0</v>
      </c>
      <c r="Y48" s="1040"/>
      <c r="Z48" s="1041"/>
      <c r="AA48" s="1039">
        <f>COUNTIFS($B$11:$B$30,AA$46,$C$11:$C$30,"A",$E$11:$E$30,"*")</f>
        <v>0</v>
      </c>
      <c r="AB48" s="1040"/>
      <c r="AC48" s="1041"/>
      <c r="AD48" s="1039">
        <f>COUNTIFS($B$11:$B$30,AA$46,$C$11:$C$30,"B",$E$11:$E$30,"*")</f>
        <v>0</v>
      </c>
      <c r="AE48" s="1040"/>
      <c r="AF48" s="1041"/>
      <c r="AG48" s="1039">
        <f>COUNTIFS($B$11:$B$30,AG$46,$C$11:$C$30,"A",$E$11:$E$30,"*")</f>
        <v>0</v>
      </c>
      <c r="AH48" s="1040"/>
      <c r="AI48" s="1041"/>
      <c r="AJ48" s="1039">
        <f>COUNTIFS($B$11:$B$30,AG$46,$C$11:$C$30,"B",$E$11:$E$30,"*")</f>
        <v>0</v>
      </c>
      <c r="AK48" s="1041"/>
      <c r="AL48" s="471">
        <f>COUNTIFS($B$11:$B$30,AL$46,$C$11:$C$30,"A",$E$11:$E$30,"*")</f>
        <v>0</v>
      </c>
      <c r="AM48" s="471">
        <f>COUNTIFS($B$11:$B$30,AL$46,$C$11:$C$30,"B",$E$11:$E$30,"*")</f>
        <v>0</v>
      </c>
      <c r="AN48" s="440"/>
    </row>
    <row r="49" spans="1:40" ht="18" customHeight="1">
      <c r="A49" s="440"/>
      <c r="B49" s="452" t="s">
        <v>493</v>
      </c>
      <c r="C49" s="471">
        <f>COUNTIFS($B$11:$B$30,C$46,$C$11:$C$30,"C",$E$11:$E$30,"*")</f>
        <v>0</v>
      </c>
      <c r="D49" s="471">
        <f>COUNTIFS($B$11:$B$30,C$46,$C$11:$C$30,"D",$E$11:$E$30,"*")</f>
        <v>0</v>
      </c>
      <c r="E49" s="471">
        <f>COUNTIFS($B$11:$B$30,E$46,$C$11:$C$30,"C",$E$11:$E$30,"*")</f>
        <v>0</v>
      </c>
      <c r="F49" s="1039">
        <f>COUNTIFS($B$11:$B$30,E$46,$C$11:$C$30,"D",$E$11:$E$30,"*")</f>
        <v>0</v>
      </c>
      <c r="G49" s="1040"/>
      <c r="H49" s="1041"/>
      <c r="I49" s="1039">
        <f>COUNTIFS($B$11:$B$30,I$46,$C$11:$C$30,"C",$E$11:$E$30,"*")</f>
        <v>1</v>
      </c>
      <c r="J49" s="1040"/>
      <c r="K49" s="1041"/>
      <c r="L49" s="1039">
        <f>COUNTIFS($B$11:$B$30,I$46,$C$11:$C$30,"D",$E$11:$E$30,"*")</f>
        <v>1</v>
      </c>
      <c r="M49" s="1040"/>
      <c r="N49" s="1041"/>
      <c r="O49" s="1039">
        <f>COUNTIFS($B$11:$B$30,O$46,$C$11:$C$30,"C",$E$11:$E$30,"*")</f>
        <v>0</v>
      </c>
      <c r="P49" s="1040"/>
      <c r="Q49" s="1041"/>
      <c r="R49" s="1039">
        <f>COUNTIFS($B$11:$B$30,O$46,$C$11:$C$30,"D",$E$11:$E$30,"*")</f>
        <v>0</v>
      </c>
      <c r="S49" s="1040"/>
      <c r="T49" s="1041"/>
      <c r="U49" s="1039">
        <f>COUNTIFS($B$11:$B$30,U$46,$C$11:$C$30,"C",$E$11:$E$30,"*")</f>
        <v>0</v>
      </c>
      <c r="V49" s="1040"/>
      <c r="W49" s="1041"/>
      <c r="X49" s="1039">
        <f>COUNTIFS($B$11:$B$30,U$46,$C$11:$C$30,"D",$E$11:$E$30,"*")</f>
        <v>0</v>
      </c>
      <c r="Y49" s="1040"/>
      <c r="Z49" s="1041"/>
      <c r="AA49" s="1039">
        <f>COUNTIFS($B$11:$B$30,AA$46,$C$11:$C$30,"C",$E$11:$E$30,"*")</f>
        <v>0</v>
      </c>
      <c r="AB49" s="1040"/>
      <c r="AC49" s="1041"/>
      <c r="AD49" s="1039">
        <f>COUNTIFS($B$11:$B$30,AA$46,$C$11:$C$30,"D",$E$11:$E$30,"*")</f>
        <v>0</v>
      </c>
      <c r="AE49" s="1040"/>
      <c r="AF49" s="1041"/>
      <c r="AG49" s="1039">
        <f>COUNTIFS($B$11:$B$30,AG$46,$C$11:$C$30,"C",$E$11:$E$30,"*")</f>
        <v>0</v>
      </c>
      <c r="AH49" s="1040"/>
      <c r="AI49" s="1041"/>
      <c r="AJ49" s="1039">
        <f>COUNTIFS($B$11:$B$30,AG$46,$C$11:$C$30,"D",$E$11:$E$30,"*")</f>
        <v>0</v>
      </c>
      <c r="AK49" s="1041"/>
      <c r="AL49" s="471">
        <f>COUNTIFS($B$11:$B$30,AL$46,$C$11:$C$30,"C",$E$11:$E$30,"*")</f>
        <v>0</v>
      </c>
      <c r="AM49" s="471">
        <f>COUNTIFS($B$11:$B$30,AL$46,$C$11:$C$30,"D",$E$11:$E$30,"*")</f>
        <v>0</v>
      </c>
      <c r="AN49" s="440"/>
    </row>
    <row r="50" spans="1:40" ht="25" customHeight="1">
      <c r="A50" s="440"/>
      <c r="B50" s="452" t="s">
        <v>869</v>
      </c>
      <c r="C50" s="1047">
        <f>IF($AK$3="４週",SUMIFS($AK$11:$AK$30,$B$11:$B$30,C46)/4/$AH$5,IF($AK$3="歴月",SUMIFS($AK$11:$AK$30,$B$11:$B$30,C46)/$AL$5,"記載する期間を選択してください"))</f>
        <v>0</v>
      </c>
      <c r="D50" s="1049"/>
      <c r="E50" s="1047">
        <f>IF($AK$3="４週",SUMIFS($AK$11:$AK$30,$B$11:$B$30,E46)/4/$AH$5,IF($AK$3="歴月",SUMIFS($AK$11:$AK$30,$B$11:$B$30,E46)/$AL$5,"記載する期間を選択してください"))</f>
        <v>0</v>
      </c>
      <c r="F50" s="1048"/>
      <c r="G50" s="1048"/>
      <c r="H50" s="1049"/>
      <c r="I50" s="1047">
        <f>IF($AK$3="４週",SUMIFS($AK$11:$AK$30,$B$11:$B$30,I46)/4/$AH$5,IF($AK$3="歴月",SUMIFS($AK$11:$AK$30,$B$11:$B$30,I46)/$AL$5,"記載する期間を選択してください"))</f>
        <v>0</v>
      </c>
      <c r="J50" s="1048"/>
      <c r="K50" s="1048"/>
      <c r="L50" s="1048"/>
      <c r="M50" s="1048"/>
      <c r="N50" s="1049"/>
      <c r="O50" s="1047">
        <f>IF($AK$3="４週",SUMIFS($AK$11:$AK$30,$B$11:$B$30,O46)/4/$AH$5,IF($AK$3="歴月",SUMIFS($AK$11:$AK$30,$B$11:$B$30,O46)/$AL$5,"記載する期間を選択してください"))</f>
        <v>0</v>
      </c>
      <c r="P50" s="1048"/>
      <c r="Q50" s="1048"/>
      <c r="R50" s="1048"/>
      <c r="S50" s="1048"/>
      <c r="T50" s="1049"/>
      <c r="U50" s="1047">
        <f>IF($AK$3="４週",SUMIFS($AK$11:$AK$30,$B$11:$B$30,U46)/4/$AH$5,IF($AK$3="歴月",SUMIFS($AK$11:$AK$30,$B$11:$B$30,U46)/$AL$5,"記載する期間を選択してください"))</f>
        <v>0</v>
      </c>
      <c r="V50" s="1048"/>
      <c r="W50" s="1048"/>
      <c r="X50" s="1048"/>
      <c r="Y50" s="1048"/>
      <c r="Z50" s="1049"/>
      <c r="AA50" s="1047">
        <f>IF($AK$3="４週",SUMIFS($AK$11:$AK$30,$B$11:$B$30,AA46)/4/$AH$5,IF($AK$3="歴月",SUMIFS($AK$11:$AK$30,$B$11:$B$30,AA46)/$AL$5,"記載する期間を選択してください"))</f>
        <v>0</v>
      </c>
      <c r="AB50" s="1048"/>
      <c r="AC50" s="1048"/>
      <c r="AD50" s="1048"/>
      <c r="AE50" s="1048"/>
      <c r="AF50" s="1049"/>
      <c r="AG50" s="1047">
        <f>IF($AK$3="４週",SUMIFS($AK$11:$AK$30,$B$11:$B$30,AG46)/4/$AH$5,IF($AK$3="歴月",SUMIFS($AK$11:$AK$30,$B$11:$B$30,AG46)/$AL$5,"記載する期間を選択してください"))</f>
        <v>0</v>
      </c>
      <c r="AH50" s="1048"/>
      <c r="AI50" s="1048"/>
      <c r="AJ50" s="1048"/>
      <c r="AK50" s="1049"/>
      <c r="AL50" s="1047">
        <f>IF($AK$3="４週",SUMIFS($AK$11:$AK$30,$B$11:$B$30,AL46)/4/$AH$5,IF($AK$3="歴月",SUMIFS($AK$11:$AK$30,$B$11:$B$30,AL46)/$AL$5,"記載する期間を選択してください"))</f>
        <v>0</v>
      </c>
      <c r="AM50" s="1049"/>
      <c r="AN50" s="440"/>
    </row>
    <row r="51" spans="1:40" ht="6" customHeight="1">
      <c r="A51" s="440"/>
      <c r="B51" s="443"/>
      <c r="C51" s="472">
        <v>2</v>
      </c>
      <c r="D51" s="472"/>
      <c r="E51" s="472">
        <v>3</v>
      </c>
      <c r="F51" s="472"/>
      <c r="G51" s="472"/>
      <c r="H51" s="472"/>
      <c r="I51" s="472">
        <v>4</v>
      </c>
      <c r="J51" s="472"/>
      <c r="K51" s="472"/>
      <c r="L51" s="472"/>
      <c r="M51" s="472"/>
      <c r="N51" s="472"/>
      <c r="O51" s="472">
        <v>5</v>
      </c>
      <c r="P51" s="472"/>
      <c r="Q51" s="472"/>
      <c r="R51" s="472"/>
      <c r="S51" s="472"/>
      <c r="T51" s="472"/>
      <c r="U51" s="472">
        <v>6</v>
      </c>
      <c r="V51" s="472"/>
      <c r="W51" s="472"/>
      <c r="X51" s="472"/>
      <c r="Y51" s="472"/>
      <c r="Z51" s="472"/>
      <c r="AA51" s="472">
        <v>7</v>
      </c>
      <c r="AB51" s="472"/>
      <c r="AC51" s="472"/>
      <c r="AD51" s="472"/>
      <c r="AE51" s="472"/>
      <c r="AF51" s="472"/>
      <c r="AG51" s="472">
        <v>8</v>
      </c>
      <c r="AH51" s="472"/>
      <c r="AI51" s="472"/>
      <c r="AJ51" s="472"/>
      <c r="AK51" s="472"/>
      <c r="AL51" s="472">
        <v>9</v>
      </c>
      <c r="AM51" s="472"/>
      <c r="AN51" s="440"/>
    </row>
    <row r="52" spans="1:40" ht="15" customHeight="1">
      <c r="A52" s="465" t="s">
        <v>870</v>
      </c>
      <c r="B52" s="449"/>
      <c r="C52" s="473"/>
      <c r="D52" s="473"/>
      <c r="E52" s="473"/>
      <c r="F52" s="465"/>
      <c r="G52" s="473"/>
      <c r="H52" s="472"/>
      <c r="I52" s="472"/>
      <c r="J52" s="472"/>
      <c r="K52" s="472"/>
      <c r="L52" s="472"/>
      <c r="M52" s="472"/>
      <c r="N52" s="472"/>
      <c r="O52" s="472"/>
      <c r="P52" s="472"/>
      <c r="Q52" s="472"/>
      <c r="R52" s="472">
        <v>6</v>
      </c>
      <c r="S52" s="472"/>
      <c r="T52" s="472"/>
      <c r="U52" s="472"/>
      <c r="V52" s="472"/>
      <c r="W52" s="472"/>
      <c r="X52" s="472">
        <v>7</v>
      </c>
      <c r="Y52" s="472"/>
      <c r="Z52" s="472"/>
      <c r="AA52" s="472"/>
      <c r="AB52" s="472"/>
      <c r="AC52" s="472"/>
      <c r="AD52" s="472">
        <v>8</v>
      </c>
      <c r="AE52" s="472"/>
      <c r="AF52" s="472"/>
      <c r="AG52" s="440"/>
      <c r="AH52" s="440"/>
      <c r="AI52" s="440"/>
      <c r="AJ52" s="440">
        <v>9</v>
      </c>
      <c r="AK52" s="444"/>
      <c r="AL52" s="444"/>
      <c r="AM52" s="440"/>
    </row>
    <row r="53" spans="1:40" s="465" customFormat="1" ht="15" customHeight="1">
      <c r="A53" s="465" t="s">
        <v>871</v>
      </c>
      <c r="B53" s="468"/>
      <c r="C53" s="468"/>
      <c r="D53" s="468"/>
      <c r="E53" s="468"/>
      <c r="F53" s="468"/>
      <c r="G53" s="468"/>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row>
    <row r="54" spans="1:40" s="465" customFormat="1" ht="15" customHeight="1">
      <c r="A54" s="465" t="s">
        <v>872</v>
      </c>
      <c r="B54" s="468"/>
      <c r="C54" s="468"/>
      <c r="D54" s="468"/>
      <c r="E54" s="468"/>
      <c r="F54" s="468"/>
      <c r="G54" s="468"/>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row>
    <row r="55" spans="1:40" s="465" customFormat="1" ht="15" customHeight="1">
      <c r="A55" s="465" t="s">
        <v>873</v>
      </c>
      <c r="B55" s="468"/>
      <c r="C55" s="468"/>
      <c r="D55" s="468"/>
      <c r="E55" s="468"/>
      <c r="F55" s="468"/>
      <c r="G55" s="468"/>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row>
    <row r="56" spans="1:40" s="465" customFormat="1" ht="15" customHeight="1">
      <c r="A56" s="465" t="s">
        <v>874</v>
      </c>
      <c r="B56" s="468"/>
      <c r="C56" s="468"/>
      <c r="D56" s="468"/>
      <c r="E56" s="468"/>
      <c r="F56" s="468"/>
      <c r="G56" s="468"/>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row>
    <row r="57" spans="1:40" ht="15" customHeight="1">
      <c r="A57" s="465" t="s">
        <v>875</v>
      </c>
      <c r="B57" s="474"/>
      <c r="C57" s="465"/>
      <c r="D57" s="465"/>
      <c r="E57" s="465"/>
      <c r="F57" s="465"/>
      <c r="G57" s="465"/>
    </row>
    <row r="58" spans="1:40" ht="15" customHeight="1">
      <c r="A58" s="465" t="s">
        <v>876</v>
      </c>
      <c r="B58" s="474"/>
      <c r="C58" s="465"/>
      <c r="D58" s="465"/>
      <c r="E58" s="465"/>
      <c r="F58" s="465"/>
      <c r="G58" s="465"/>
    </row>
    <row r="59" spans="1:40" ht="15" customHeight="1">
      <c r="A59" s="465"/>
      <c r="B59" s="451" t="s">
        <v>877</v>
      </c>
      <c r="C59" s="1018" t="s">
        <v>878</v>
      </c>
      <c r="D59" s="1018"/>
      <c r="E59" s="1018"/>
      <c r="F59" s="465"/>
      <c r="G59" s="465"/>
    </row>
    <row r="60" spans="1:40" ht="15" customHeight="1">
      <c r="A60" s="465"/>
      <c r="B60" s="475" t="s">
        <v>854</v>
      </c>
      <c r="C60" s="1031" t="s">
        <v>879</v>
      </c>
      <c r="D60" s="1031"/>
      <c r="E60" s="1031"/>
      <c r="F60" s="465"/>
      <c r="G60" s="465"/>
    </row>
    <row r="61" spans="1:40" ht="15" customHeight="1">
      <c r="A61" s="465"/>
      <c r="B61" s="475" t="s">
        <v>856</v>
      </c>
      <c r="C61" s="1031" t="s">
        <v>880</v>
      </c>
      <c r="D61" s="1031"/>
      <c r="E61" s="1031"/>
      <c r="F61" s="465"/>
      <c r="G61" s="465"/>
    </row>
    <row r="62" spans="1:40" ht="15" customHeight="1">
      <c r="A62" s="465"/>
      <c r="B62" s="475" t="s">
        <v>857</v>
      </c>
      <c r="C62" s="1031" t="s">
        <v>881</v>
      </c>
      <c r="D62" s="1031"/>
      <c r="E62" s="1031"/>
      <c r="F62" s="465"/>
      <c r="G62" s="465"/>
    </row>
    <row r="63" spans="1:40" ht="15" customHeight="1">
      <c r="A63" s="465"/>
      <c r="B63" s="475" t="s">
        <v>858</v>
      </c>
      <c r="C63" s="1031" t="s">
        <v>882</v>
      </c>
      <c r="D63" s="1031"/>
      <c r="E63" s="1031"/>
      <c r="F63" s="465"/>
      <c r="G63" s="465"/>
    </row>
    <row r="64" spans="1:40" ht="15" customHeight="1">
      <c r="A64" s="465"/>
      <c r="B64" s="465" t="s">
        <v>883</v>
      </c>
      <c r="C64" s="465"/>
      <c r="D64" s="465"/>
      <c r="E64" s="465"/>
      <c r="F64" s="465"/>
      <c r="G64" s="465"/>
    </row>
    <row r="65" spans="1:7" ht="15" customHeight="1">
      <c r="A65" s="465"/>
      <c r="B65" s="465" t="s">
        <v>939</v>
      </c>
      <c r="C65" s="465"/>
      <c r="D65" s="465"/>
      <c r="E65" s="465"/>
      <c r="F65" s="465"/>
      <c r="G65" s="465"/>
    </row>
    <row r="66" spans="1:7" ht="15" customHeight="1">
      <c r="A66" s="465"/>
      <c r="B66" s="465" t="s">
        <v>885</v>
      </c>
      <c r="C66" s="465"/>
      <c r="D66" s="465"/>
      <c r="E66" s="465"/>
      <c r="F66" s="465"/>
      <c r="G66" s="465"/>
    </row>
    <row r="67" spans="1:7" ht="15" customHeight="1">
      <c r="A67" s="465" t="s">
        <v>886</v>
      </c>
      <c r="B67" s="474"/>
      <c r="C67" s="465"/>
      <c r="D67" s="465"/>
      <c r="E67" s="465"/>
      <c r="F67" s="465"/>
      <c r="G67" s="465"/>
    </row>
    <row r="68" spans="1:7" ht="15" customHeight="1">
      <c r="A68" s="465" t="s">
        <v>887</v>
      </c>
      <c r="B68" s="474"/>
      <c r="C68" s="465"/>
      <c r="D68" s="465"/>
      <c r="E68" s="465"/>
      <c r="F68" s="465"/>
      <c r="G68" s="465"/>
    </row>
    <row r="69" spans="1:7" ht="15" customHeight="1">
      <c r="A69" s="465" t="s">
        <v>940</v>
      </c>
      <c r="B69" s="474"/>
      <c r="C69" s="465"/>
      <c r="D69" s="465"/>
      <c r="E69" s="465"/>
      <c r="F69" s="465"/>
      <c r="G69" s="465"/>
    </row>
    <row r="70" spans="1:7" ht="15" customHeight="1">
      <c r="A70" s="465" t="s">
        <v>889</v>
      </c>
      <c r="B70" s="474"/>
      <c r="C70" s="465"/>
      <c r="D70" s="465"/>
      <c r="E70" s="465"/>
      <c r="F70" s="465"/>
      <c r="G70" s="465"/>
    </row>
    <row r="71" spans="1:7" ht="15" customHeight="1">
      <c r="A71" s="465" t="s">
        <v>890</v>
      </c>
      <c r="B71" s="474"/>
      <c r="C71" s="465"/>
      <c r="D71" s="465"/>
      <c r="E71" s="465"/>
      <c r="F71" s="465"/>
      <c r="G71" s="465"/>
    </row>
    <row r="72" spans="1:7" ht="15" customHeight="1">
      <c r="A72" s="465" t="s">
        <v>891</v>
      </c>
      <c r="B72" s="474"/>
      <c r="C72" s="465"/>
      <c r="D72" s="465"/>
      <c r="E72" s="465"/>
      <c r="F72" s="465"/>
      <c r="G72" s="465"/>
    </row>
    <row r="73" spans="1:7" ht="15" customHeight="1">
      <c r="A73" s="465"/>
      <c r="B73" s="465" t="s">
        <v>892</v>
      </c>
      <c r="C73" s="465"/>
      <c r="D73" s="465"/>
      <c r="E73" s="465"/>
      <c r="F73" s="465"/>
      <c r="G73" s="465"/>
    </row>
    <row r="74" spans="1:7" ht="15" customHeight="1">
      <c r="A74" s="465"/>
      <c r="B74" s="465" t="s">
        <v>893</v>
      </c>
      <c r="C74" s="465"/>
      <c r="D74" s="465"/>
      <c r="E74" s="465"/>
      <c r="F74" s="465"/>
      <c r="G74" s="465"/>
    </row>
    <row r="75" spans="1:7" ht="15" customHeight="1">
      <c r="A75" s="465" t="s">
        <v>894</v>
      </c>
      <c r="B75" s="474"/>
      <c r="C75" s="465"/>
      <c r="D75" s="465"/>
      <c r="E75" s="465"/>
      <c r="F75" s="465"/>
      <c r="G75" s="465"/>
    </row>
    <row r="76" spans="1:7" ht="15" customHeight="1">
      <c r="A76" s="465" t="s">
        <v>895</v>
      </c>
      <c r="B76" s="474"/>
      <c r="C76" s="465"/>
      <c r="D76" s="465"/>
      <c r="E76" s="465"/>
      <c r="F76" s="465"/>
      <c r="G76" s="465"/>
    </row>
    <row r="77" spans="1:7" ht="15" customHeight="1">
      <c r="A77" s="465" t="s">
        <v>896</v>
      </c>
      <c r="B77" s="474"/>
      <c r="C77" s="465"/>
      <c r="D77" s="465"/>
      <c r="E77" s="465"/>
      <c r="F77" s="465"/>
      <c r="G77" s="465"/>
    </row>
    <row r="78" spans="1:7" ht="15" customHeight="1">
      <c r="A78" s="465" t="s">
        <v>897</v>
      </c>
      <c r="B78" s="474"/>
      <c r="C78" s="465"/>
      <c r="D78" s="465"/>
      <c r="E78" s="465"/>
      <c r="F78" s="465"/>
      <c r="G78" s="465"/>
    </row>
    <row r="79" spans="1:7" ht="15" customHeight="1">
      <c r="A79" s="465" t="s">
        <v>898</v>
      </c>
      <c r="B79" s="474"/>
      <c r="C79" s="465"/>
      <c r="D79" s="465"/>
      <c r="E79" s="465"/>
      <c r="F79" s="465"/>
      <c r="G79" s="465"/>
    </row>
    <row r="80" spans="1:7" ht="15" customHeight="1">
      <c r="A80" s="465" t="s">
        <v>899</v>
      </c>
      <c r="B80" s="474"/>
      <c r="C80" s="465"/>
      <c r="D80" s="465"/>
      <c r="E80" s="465"/>
      <c r="F80" s="465"/>
      <c r="G80" s="465"/>
    </row>
    <row r="81" spans="1:7" ht="15" customHeight="1">
      <c r="A81" s="465" t="s">
        <v>900</v>
      </c>
      <c r="B81" s="474"/>
      <c r="C81" s="465"/>
      <c r="D81" s="465"/>
      <c r="E81" s="465"/>
      <c r="F81" s="465"/>
      <c r="G81" s="465"/>
    </row>
    <row r="82" spans="1:7" ht="15" customHeight="1">
      <c r="A82" s="465" t="s">
        <v>901</v>
      </c>
      <c r="B82" s="474"/>
      <c r="C82" s="465"/>
      <c r="D82" s="465"/>
      <c r="E82" s="465"/>
      <c r="F82" s="465"/>
      <c r="G82" s="465"/>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7">
    <dataValidation allowBlank="1" showInputMessage="1" sqref="B11:B12" xr:uid="{FAB35A4F-8273-43CF-BECE-C4F82239DF8C}"/>
    <dataValidation type="list" allowBlank="1" showInputMessage="1" sqref="B13:B30" xr:uid="{E6650446-A8B7-4E3A-B8CF-15FC543D530B}">
      <formula1>INDIRECT($AK$1)</formula1>
    </dataValidation>
    <dataValidation type="list" allowBlank="1" showInputMessage="1" showErrorMessage="1" sqref="AK3:AN3" xr:uid="{F24855CA-12E0-4A75-A826-B019B3604CEE}">
      <formula1>"４週,歴月"</formula1>
    </dataValidation>
    <dataValidation type="list" allowBlank="1" showInputMessage="1" showErrorMessage="1" sqref="AK4:AN4" xr:uid="{D200E4BF-5251-4EBA-BA9B-37437464DB03}">
      <formula1>"予定,実績"</formula1>
    </dataValidation>
    <dataValidation type="list" allowBlank="1" showInputMessage="1" showErrorMessage="1" sqref="C11:C30" xr:uid="{AD7AE8CE-3BC4-4B76-A3DE-62C9A8E86A39}">
      <formula1>"A,B,C,D"</formula1>
    </dataValidation>
    <dataValidation operator="greaterThanOrEqual" allowBlank="1" showInputMessage="1" showErrorMessage="1" sqref="I44 AJ38:AJ39 AL38 L40 L44 I40" xr:uid="{294A945D-07C6-4E8F-ACAA-E70764CD3D4A}"/>
    <dataValidation type="whole" operator="greaterThanOrEqual" allowBlank="1" showInputMessage="1" showErrorMessage="1" sqref="I38:I39 D38:F39 AG38:AG39 AD38:AD39 AA38:AA39 X38:X39 U38:U39 R38:R39 O38:O39 L38:L39" xr:uid="{054EB42E-AC97-47D5-9F33-A574CDCACE68}">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oddFooter>&amp;C&amp;14 4-5</oddFoot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R26"/>
  <sheetViews>
    <sheetView showGridLines="0" view="pageBreakPreview" zoomScaleNormal="100" zoomScaleSheetLayoutView="100" zoomScalePageLayoutView="115" workbookViewId="0">
      <selection activeCell="A10" sqref="A10"/>
    </sheetView>
  </sheetViews>
  <sheetFormatPr defaultColWidth="9" defaultRowHeight="13"/>
  <cols>
    <col min="1" max="9" width="9.453125" style="187" customWidth="1"/>
    <col min="10" max="16384" width="9" style="187"/>
  </cols>
  <sheetData>
    <row r="1" spans="1:18" ht="16.5" customHeight="1">
      <c r="A1" s="186" t="s">
        <v>142</v>
      </c>
      <c r="B1" s="186"/>
      <c r="C1" s="186"/>
      <c r="D1" s="186"/>
      <c r="E1" s="186"/>
      <c r="F1" s="186"/>
      <c r="G1" s="186"/>
      <c r="H1" s="186"/>
      <c r="I1" s="186"/>
      <c r="J1" s="186"/>
      <c r="K1" s="186"/>
      <c r="L1" s="186"/>
      <c r="M1" s="186"/>
      <c r="N1" s="186"/>
      <c r="O1" s="186"/>
      <c r="P1" s="186"/>
      <c r="Q1" s="186"/>
      <c r="R1" s="186"/>
    </row>
    <row r="2" spans="1:18" ht="17" thickBot="1">
      <c r="A2" s="188"/>
    </row>
    <row r="3" spans="1:18" ht="15" customHeight="1">
      <c r="A3" s="1125" t="s">
        <v>143</v>
      </c>
      <c r="B3" s="1126"/>
      <c r="C3" s="1127" t="str">
        <f>IF([9]誓約書!Z11="","",[9]誓約書!Z11)</f>
        <v/>
      </c>
      <c r="D3" s="1127"/>
      <c r="E3" s="1127"/>
      <c r="F3" s="1127"/>
      <c r="G3" s="1127"/>
      <c r="H3" s="1127"/>
      <c r="I3" s="1128"/>
    </row>
    <row r="4" spans="1:18" ht="15" customHeight="1" thickBot="1">
      <c r="A4" s="1129" t="s">
        <v>0</v>
      </c>
      <c r="B4" s="1130"/>
      <c r="C4" s="1131"/>
      <c r="D4" s="1131"/>
      <c r="E4" s="1131"/>
      <c r="F4" s="1131"/>
      <c r="G4" s="1131"/>
      <c r="H4" s="1131"/>
      <c r="I4" s="1132"/>
    </row>
    <row r="5" spans="1:18" ht="15" customHeight="1">
      <c r="A5" s="265" t="s">
        <v>56</v>
      </c>
      <c r="B5" s="1133"/>
      <c r="C5" s="1133"/>
      <c r="D5" s="1133"/>
      <c r="E5" s="1133"/>
      <c r="F5" s="264" t="s">
        <v>144</v>
      </c>
      <c r="G5" s="1134" t="s">
        <v>145</v>
      </c>
      <c r="H5" s="1135"/>
      <c r="I5" s="1136"/>
    </row>
    <row r="6" spans="1:18" ht="15" customHeight="1">
      <c r="A6" s="1117" t="s">
        <v>134</v>
      </c>
      <c r="B6" s="1119"/>
      <c r="C6" s="1120"/>
      <c r="D6" s="1120"/>
      <c r="E6" s="1121"/>
      <c r="F6" s="1102" t="s">
        <v>146</v>
      </c>
      <c r="G6" s="1104" t="s">
        <v>147</v>
      </c>
      <c r="H6" s="1105"/>
      <c r="I6" s="1106"/>
    </row>
    <row r="7" spans="1:18" ht="15" customHeight="1" thickBot="1">
      <c r="A7" s="1118"/>
      <c r="B7" s="1122"/>
      <c r="C7" s="1123"/>
      <c r="D7" s="1123"/>
      <c r="E7" s="1124"/>
      <c r="F7" s="1103"/>
      <c r="G7" s="1107"/>
      <c r="H7" s="1108"/>
      <c r="I7" s="1109"/>
    </row>
    <row r="8" spans="1:18">
      <c r="A8" s="1110" t="s">
        <v>148</v>
      </c>
      <c r="B8" s="1110"/>
      <c r="C8" s="1110"/>
      <c r="D8" s="1110"/>
      <c r="E8" s="1110"/>
      <c r="F8" s="1110"/>
      <c r="G8" s="1110"/>
      <c r="H8" s="1110"/>
      <c r="I8" s="1110"/>
    </row>
    <row r="9" spans="1:18" ht="19.5" customHeight="1">
      <c r="A9" s="266"/>
      <c r="B9" s="266"/>
      <c r="C9" s="266"/>
      <c r="D9" s="266"/>
      <c r="E9" s="266"/>
      <c r="F9" s="266"/>
      <c r="G9" s="266"/>
      <c r="H9" s="266"/>
      <c r="I9" s="266"/>
    </row>
    <row r="10" spans="1:18" s="43" customFormat="1" ht="18" customHeight="1">
      <c r="A10" s="40" t="s">
        <v>938</v>
      </c>
      <c r="B10" s="3"/>
      <c r="C10" s="3"/>
      <c r="D10" s="3"/>
      <c r="E10" s="3"/>
      <c r="F10" s="3"/>
      <c r="G10" s="3"/>
      <c r="H10" s="3"/>
      <c r="I10" s="3"/>
      <c r="J10" s="3"/>
    </row>
    <row r="11" spans="1:18" ht="18" customHeight="1">
      <c r="A11" s="1111" t="s">
        <v>149</v>
      </c>
      <c r="B11" s="1112"/>
      <c r="C11" s="1113"/>
      <c r="D11" s="1114" t="s">
        <v>150</v>
      </c>
      <c r="E11" s="1114"/>
      <c r="F11" s="1114" t="s">
        <v>134</v>
      </c>
      <c r="G11" s="1114"/>
      <c r="H11" s="1114" t="s">
        <v>151</v>
      </c>
      <c r="I11" s="1114"/>
    </row>
    <row r="12" spans="1:18" ht="20.149999999999999" customHeight="1">
      <c r="A12" s="1111"/>
      <c r="B12" s="1112"/>
      <c r="C12" s="1113"/>
      <c r="D12" s="1111"/>
      <c r="E12" s="1113"/>
      <c r="F12" s="1111"/>
      <c r="G12" s="1113"/>
      <c r="H12" s="1115" t="s">
        <v>152</v>
      </c>
      <c r="I12" s="1116"/>
    </row>
    <row r="13" spans="1:18" ht="19.5" customHeight="1">
      <c r="A13" s="1111"/>
      <c r="B13" s="1112"/>
      <c r="C13" s="1113"/>
      <c r="D13" s="1111"/>
      <c r="E13" s="1113"/>
      <c r="F13" s="1111"/>
      <c r="G13" s="1113"/>
      <c r="H13" s="1115" t="s">
        <v>152</v>
      </c>
      <c r="I13" s="1116"/>
    </row>
    <row r="14" spans="1:18" ht="18" customHeight="1">
      <c r="A14" s="1111" t="s">
        <v>153</v>
      </c>
      <c r="B14" s="1112"/>
      <c r="C14" s="1113"/>
      <c r="D14" s="1111" t="s">
        <v>154</v>
      </c>
      <c r="E14" s="1113"/>
      <c r="F14" s="1137" t="s">
        <v>155</v>
      </c>
      <c r="G14" s="1138"/>
      <c r="H14" s="1138"/>
      <c r="I14" s="1139"/>
    </row>
    <row r="15" spans="1:18" ht="30" customHeight="1">
      <c r="A15" s="1111"/>
      <c r="B15" s="1112"/>
      <c r="C15" s="1113"/>
      <c r="D15" s="1111"/>
      <c r="E15" s="1113"/>
      <c r="F15" s="1137"/>
      <c r="G15" s="1138"/>
      <c r="H15" s="1138"/>
      <c r="I15" s="1139"/>
    </row>
    <row r="16" spans="1:18" ht="19.5" customHeight="1">
      <c r="A16" s="1111"/>
      <c r="B16" s="1112"/>
      <c r="C16" s="1113"/>
      <c r="D16" s="1111" t="s">
        <v>156</v>
      </c>
      <c r="E16" s="1113"/>
      <c r="F16" s="1111" t="s">
        <v>157</v>
      </c>
      <c r="G16" s="1112"/>
      <c r="H16" s="1112"/>
      <c r="I16" s="1113"/>
    </row>
    <row r="17" spans="1:9" ht="19.5" customHeight="1">
      <c r="A17" s="1111"/>
      <c r="B17" s="1112"/>
      <c r="C17" s="1113"/>
      <c r="D17" s="1111" t="s">
        <v>156</v>
      </c>
      <c r="E17" s="1113"/>
      <c r="F17" s="1111" t="s">
        <v>158</v>
      </c>
      <c r="G17" s="1112"/>
      <c r="H17" s="1112"/>
      <c r="I17" s="1113"/>
    </row>
    <row r="18" spans="1:9" ht="19.5" customHeight="1">
      <c r="A18" s="1111" t="s">
        <v>159</v>
      </c>
      <c r="B18" s="1112"/>
      <c r="C18" s="1113"/>
      <c r="D18" s="1111" t="s">
        <v>160</v>
      </c>
      <c r="E18" s="1113"/>
      <c r="F18" s="1137" t="s">
        <v>161</v>
      </c>
      <c r="G18" s="1138"/>
      <c r="H18" s="1138"/>
      <c r="I18" s="1139"/>
    </row>
    <row r="19" spans="1:9" ht="19.5" customHeight="1">
      <c r="A19" s="1111"/>
      <c r="B19" s="1112"/>
      <c r="C19" s="1113"/>
      <c r="D19" s="1111"/>
      <c r="E19" s="1113"/>
      <c r="F19" s="1137"/>
      <c r="G19" s="1138"/>
      <c r="H19" s="1138"/>
      <c r="I19" s="1139"/>
    </row>
    <row r="20" spans="1:9" ht="13.15" customHeight="1">
      <c r="A20" s="1111"/>
      <c r="B20" s="1112"/>
      <c r="C20" s="1113"/>
      <c r="D20" s="1140" t="s">
        <v>162</v>
      </c>
      <c r="E20" s="1140"/>
      <c r="F20" s="1141" t="s">
        <v>163</v>
      </c>
      <c r="G20" s="1141"/>
      <c r="H20" s="1141"/>
      <c r="I20" s="1141"/>
    </row>
    <row r="21" spans="1:9" ht="39" customHeight="1">
      <c r="A21" s="1111" t="s">
        <v>164</v>
      </c>
      <c r="B21" s="1112"/>
      <c r="C21" s="1113"/>
      <c r="D21" s="267" t="s">
        <v>165</v>
      </c>
      <c r="E21" s="267" t="s">
        <v>166</v>
      </c>
      <c r="F21" s="267" t="s">
        <v>167</v>
      </c>
      <c r="G21" s="1137" t="s">
        <v>168</v>
      </c>
      <c r="H21" s="1139"/>
      <c r="I21" s="268"/>
    </row>
    <row r="22" spans="1:9" ht="48.75" customHeight="1">
      <c r="A22" s="1110"/>
      <c r="B22" s="1110"/>
      <c r="C22" s="1110"/>
      <c r="D22" s="1110"/>
      <c r="E22" s="1110"/>
      <c r="F22" s="1110"/>
      <c r="G22" s="1110"/>
      <c r="H22" s="1110"/>
      <c r="I22" s="1110"/>
    </row>
    <row r="23" spans="1:9" ht="13.5" customHeight="1">
      <c r="A23" s="189"/>
      <c r="B23" s="1110"/>
      <c r="C23" s="1110"/>
      <c r="D23" s="1110"/>
      <c r="E23" s="1110"/>
      <c r="F23" s="1110"/>
      <c r="G23" s="1110"/>
      <c r="H23" s="1110"/>
      <c r="I23" s="1110"/>
    </row>
    <row r="24" spans="1:9" ht="27.75" customHeight="1">
      <c r="A24" s="189"/>
      <c r="B24" s="1110"/>
      <c r="C24" s="1110"/>
      <c r="D24" s="1110"/>
      <c r="E24" s="1110"/>
      <c r="F24" s="1110"/>
      <c r="G24" s="1110"/>
      <c r="H24" s="1110"/>
      <c r="I24" s="1110"/>
    </row>
    <row r="25" spans="1:9">
      <c r="A25" s="189"/>
      <c r="B25" s="1110"/>
      <c r="C25" s="1110"/>
      <c r="D25" s="1110"/>
      <c r="E25" s="1110"/>
      <c r="F25" s="1110"/>
      <c r="G25" s="1110"/>
      <c r="H25" s="1110"/>
      <c r="I25" s="1110"/>
    </row>
    <row r="26" spans="1:9">
      <c r="A26" s="190"/>
      <c r="B26" s="1110"/>
      <c r="C26" s="1110"/>
      <c r="D26" s="1110"/>
      <c r="E26" s="1110"/>
      <c r="F26" s="1110"/>
      <c r="G26" s="1110"/>
      <c r="H26" s="1110"/>
      <c r="I26" s="1110"/>
    </row>
  </sheetData>
  <mergeCells count="38">
    <mergeCell ref="A21:C21"/>
    <mergeCell ref="G21:H21"/>
    <mergeCell ref="B25:I26"/>
    <mergeCell ref="A22:I22"/>
    <mergeCell ref="B23:I24"/>
    <mergeCell ref="A18:C20"/>
    <mergeCell ref="D18:E19"/>
    <mergeCell ref="F18:I19"/>
    <mergeCell ref="D20:E20"/>
    <mergeCell ref="F20:I20"/>
    <mergeCell ref="A14:C17"/>
    <mergeCell ref="D14:E15"/>
    <mergeCell ref="F14:I15"/>
    <mergeCell ref="D16:E16"/>
    <mergeCell ref="F16:I16"/>
    <mergeCell ref="D17:E17"/>
    <mergeCell ref="F17:I17"/>
    <mergeCell ref="A3:B3"/>
    <mergeCell ref="C3:I3"/>
    <mergeCell ref="A4:B4"/>
    <mergeCell ref="C4:I4"/>
    <mergeCell ref="B5:E5"/>
    <mergeCell ref="G5:I5"/>
    <mergeCell ref="F6:F7"/>
    <mergeCell ref="G6:I7"/>
    <mergeCell ref="A8:I8"/>
    <mergeCell ref="A11:C13"/>
    <mergeCell ref="D11:E11"/>
    <mergeCell ref="F11:G11"/>
    <mergeCell ref="H11:I11"/>
    <mergeCell ref="D12:E12"/>
    <mergeCell ref="F12:G12"/>
    <mergeCell ref="H12:I12"/>
    <mergeCell ref="D13:E13"/>
    <mergeCell ref="F13:G13"/>
    <mergeCell ref="H13:I13"/>
    <mergeCell ref="A6:A7"/>
    <mergeCell ref="B6:E7"/>
  </mergeCells>
  <phoneticPr fontId="4"/>
  <pageMargins left="0.78740157480314965" right="0.78740157480314965" top="0.59055118110236227" bottom="0.59055118110236227" header="0.51181102362204722" footer="0.39370078740157483"/>
  <pageSetup paperSize="9" scale="87" firstPageNumber="8" orientation="portrait" useFirstPageNumber="1" r:id="rId1"/>
  <headerFooter alignWithMargins="0">
    <oddFooter>&amp;C&amp;14 5</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4133-3320-4C1A-94BD-D487ED35583B}">
  <sheetPr>
    <tabColor rgb="FFFFFF00"/>
  </sheetPr>
  <dimension ref="A1:AA490"/>
  <sheetViews>
    <sheetView showGridLines="0" view="pageBreakPreview" topLeftCell="A30" zoomScale="130" zoomScaleNormal="100" zoomScaleSheetLayoutView="130" workbookViewId="0">
      <selection activeCell="X86" sqref="X86:Y86"/>
    </sheetView>
  </sheetViews>
  <sheetFormatPr defaultColWidth="9" defaultRowHeight="12"/>
  <cols>
    <col min="1" max="7" width="3.453125" style="3" customWidth="1"/>
    <col min="8" max="8" width="4.08984375" style="3" customWidth="1"/>
    <col min="9" max="26" width="3.453125" style="3" customWidth="1"/>
    <col min="27" max="27" width="3.08984375" style="3" customWidth="1"/>
    <col min="28" max="16384" width="9" style="3"/>
  </cols>
  <sheetData>
    <row r="1" spans="1:26" ht="20.149999999999999" customHeight="1">
      <c r="A1" s="289" t="s">
        <v>169</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6" s="191" customFormat="1" ht="20.149999999999999" customHeight="1" thickBot="1">
      <c r="A2" s="291" t="s">
        <v>170</v>
      </c>
      <c r="B2" s="291"/>
      <c r="C2" s="291"/>
      <c r="D2" s="291"/>
      <c r="E2" s="291"/>
      <c r="F2" s="291"/>
      <c r="G2" s="291"/>
      <c r="H2" s="291"/>
      <c r="I2" s="291"/>
      <c r="J2" s="291"/>
      <c r="K2" s="292"/>
      <c r="L2" s="292"/>
      <c r="M2" s="292"/>
      <c r="N2" s="292"/>
      <c r="O2" s="292"/>
      <c r="P2" s="292"/>
      <c r="Q2" s="292"/>
      <c r="R2" s="292"/>
      <c r="S2" s="292"/>
      <c r="T2" s="292"/>
      <c r="U2" s="292"/>
      <c r="V2" s="292"/>
      <c r="W2" s="292"/>
      <c r="X2" s="292"/>
      <c r="Y2" s="292"/>
    </row>
    <row r="3" spans="1:26" ht="16.5" customHeight="1">
      <c r="A3" s="290"/>
      <c r="B3" s="1142" t="s">
        <v>171</v>
      </c>
      <c r="C3" s="1143"/>
      <c r="D3" s="1143"/>
      <c r="E3" s="1143"/>
      <c r="F3" s="1144"/>
      <c r="G3" s="293" t="s">
        <v>172</v>
      </c>
      <c r="H3" s="1148" t="s">
        <v>173</v>
      </c>
      <c r="I3" s="1149"/>
      <c r="J3" s="1149"/>
      <c r="K3" s="1150"/>
      <c r="L3" s="1151" t="s">
        <v>174</v>
      </c>
      <c r="M3" s="1152"/>
      <c r="N3" s="1152"/>
      <c r="O3" s="1152"/>
      <c r="P3" s="1152"/>
      <c r="Q3" s="1152"/>
      <c r="R3" s="1152"/>
      <c r="S3" s="1152"/>
      <c r="T3" s="1152"/>
      <c r="U3" s="1152"/>
      <c r="V3" s="1152"/>
      <c r="W3" s="1152"/>
      <c r="X3" s="1152"/>
      <c r="Y3" s="1153"/>
    </row>
    <row r="4" spans="1:26" ht="16.5" customHeight="1">
      <c r="A4" s="290"/>
      <c r="B4" s="1145"/>
      <c r="C4" s="1146"/>
      <c r="D4" s="1146"/>
      <c r="E4" s="1146"/>
      <c r="F4" s="1147"/>
      <c r="G4" s="294" t="s">
        <v>175</v>
      </c>
      <c r="H4" s="1154" t="s">
        <v>176</v>
      </c>
      <c r="I4" s="1155"/>
      <c r="J4" s="1155"/>
      <c r="K4" s="1156"/>
      <c r="L4" s="1157" t="s">
        <v>177</v>
      </c>
      <c r="M4" s="1158"/>
      <c r="N4" s="1158"/>
      <c r="O4" s="1158"/>
      <c r="P4" s="1158"/>
      <c r="Q4" s="1158"/>
      <c r="R4" s="1158"/>
      <c r="S4" s="1158"/>
      <c r="T4" s="1158"/>
      <c r="U4" s="1158"/>
      <c r="V4" s="1158"/>
      <c r="W4" s="1158"/>
      <c r="X4" s="1158"/>
      <c r="Y4" s="1159"/>
    </row>
    <row r="5" spans="1:26" ht="16.5" customHeight="1">
      <c r="A5" s="290"/>
      <c r="B5" s="1160" t="s">
        <v>178</v>
      </c>
      <c r="C5" s="1161"/>
      <c r="D5" s="1161"/>
      <c r="E5" s="1161"/>
      <c r="F5" s="1161"/>
      <c r="G5" s="1161"/>
      <c r="H5" s="1161"/>
      <c r="I5" s="1162"/>
      <c r="J5" s="1163"/>
      <c r="K5" s="1164"/>
      <c r="L5" s="1164"/>
      <c r="M5" s="1164"/>
      <c r="N5" s="1164"/>
      <c r="O5" s="1164"/>
      <c r="P5" s="1164"/>
      <c r="Q5" s="1165" t="s">
        <v>179</v>
      </c>
      <c r="R5" s="1165"/>
      <c r="S5" s="1165"/>
      <c r="T5" s="1165"/>
      <c r="U5" s="1165"/>
      <c r="V5" s="1165"/>
      <c r="W5" s="1165"/>
      <c r="X5" s="1165"/>
      <c r="Y5" s="1166"/>
    </row>
    <row r="6" spans="1:26" ht="16.5" customHeight="1">
      <c r="A6" s="290"/>
      <c r="B6" s="1167" t="s">
        <v>941</v>
      </c>
      <c r="C6" s="1168"/>
      <c r="D6" s="1168"/>
      <c r="E6" s="1168"/>
      <c r="F6" s="1168"/>
      <c r="G6" s="1168"/>
      <c r="H6" s="1168"/>
      <c r="I6" s="1168"/>
      <c r="J6" s="1168"/>
      <c r="K6" s="1169"/>
      <c r="L6" s="295" t="s">
        <v>180</v>
      </c>
      <c r="M6" s="295" t="s">
        <v>181</v>
      </c>
      <c r="N6" s="295"/>
      <c r="O6" s="295" t="s">
        <v>182</v>
      </c>
      <c r="P6" s="295" t="s">
        <v>183</v>
      </c>
      <c r="Q6" s="295" t="s">
        <v>184</v>
      </c>
      <c r="R6" s="295" t="s">
        <v>60</v>
      </c>
      <c r="S6" s="295" t="s">
        <v>60</v>
      </c>
      <c r="T6" s="295" t="s">
        <v>182</v>
      </c>
      <c r="U6" s="295" t="s">
        <v>185</v>
      </c>
      <c r="V6" s="296"/>
      <c r="W6" s="296"/>
      <c r="X6" s="297"/>
      <c r="Y6" s="298"/>
    </row>
    <row r="7" spans="1:26" ht="16.5" customHeight="1">
      <c r="A7" s="290"/>
      <c r="B7" s="1170" t="s">
        <v>186</v>
      </c>
      <c r="C7" s="1171"/>
      <c r="D7" s="1171"/>
      <c r="E7" s="1171"/>
      <c r="F7" s="1171"/>
      <c r="G7" s="1171"/>
      <c r="H7" s="1171"/>
      <c r="I7" s="1171"/>
      <c r="J7" s="1171"/>
      <c r="K7" s="1171"/>
      <c r="L7" s="1171"/>
      <c r="M7" s="1171"/>
      <c r="N7" s="1171"/>
      <c r="O7" s="1171"/>
      <c r="P7" s="1171"/>
      <c r="Q7" s="1172"/>
      <c r="R7" s="299"/>
      <c r="S7" s="300" t="s">
        <v>172</v>
      </c>
      <c r="T7" s="300"/>
      <c r="U7" s="300" t="s">
        <v>175</v>
      </c>
      <c r="V7" s="300"/>
      <c r="W7" s="300"/>
      <c r="X7" s="301"/>
      <c r="Y7" s="302"/>
    </row>
    <row r="8" spans="1:26" ht="16" customHeight="1">
      <c r="A8" s="290"/>
      <c r="B8" s="1173" t="s">
        <v>187</v>
      </c>
      <c r="C8" s="1174"/>
      <c r="D8" s="1174"/>
      <c r="E8" s="1174"/>
      <c r="F8" s="1174"/>
      <c r="G8" s="1174"/>
      <c r="H8" s="1174"/>
      <c r="I8" s="1174"/>
      <c r="J8" s="1174"/>
      <c r="K8" s="1175" t="s">
        <v>175</v>
      </c>
      <c r="L8" s="1177" t="s">
        <v>172</v>
      </c>
      <c r="M8" s="1177" t="s">
        <v>188</v>
      </c>
      <c r="N8" s="1179" t="s">
        <v>189</v>
      </c>
      <c r="O8" s="1179"/>
      <c r="P8" s="1179"/>
      <c r="Q8" s="1179"/>
      <c r="R8" s="1179"/>
      <c r="S8" s="1179"/>
      <c r="T8" s="1179"/>
      <c r="U8" s="1179"/>
      <c r="V8" s="1179"/>
      <c r="W8" s="1179"/>
      <c r="X8" s="1179"/>
      <c r="Y8" s="1180"/>
    </row>
    <row r="9" spans="1:26" ht="16" customHeight="1">
      <c r="A9" s="290"/>
      <c r="B9" s="1181" t="s">
        <v>190</v>
      </c>
      <c r="C9" s="1182"/>
      <c r="D9" s="1182"/>
      <c r="E9" s="1182"/>
      <c r="F9" s="1182"/>
      <c r="G9" s="1182"/>
      <c r="H9" s="1182"/>
      <c r="I9" s="1182"/>
      <c r="J9" s="1182"/>
      <c r="K9" s="1176"/>
      <c r="L9" s="1178"/>
      <c r="M9" s="1178"/>
      <c r="N9" s="1183" t="s">
        <v>191</v>
      </c>
      <c r="O9" s="1183"/>
      <c r="P9" s="1183"/>
      <c r="Q9" s="1183"/>
      <c r="R9" s="1183"/>
      <c r="S9" s="1183"/>
      <c r="T9" s="1183"/>
      <c r="U9" s="1183"/>
      <c r="V9" s="1183"/>
      <c r="W9" s="1183"/>
      <c r="X9" s="1183"/>
      <c r="Y9" s="1184"/>
    </row>
    <row r="10" spans="1:26" ht="16.5" customHeight="1">
      <c r="A10" s="290"/>
      <c r="B10" s="1204" t="s">
        <v>192</v>
      </c>
      <c r="C10" s="1205"/>
      <c r="D10" s="1205"/>
      <c r="E10" s="1205"/>
      <c r="F10" s="1205"/>
      <c r="G10" s="1205"/>
      <c r="H10" s="1206"/>
      <c r="I10" s="1207" t="s">
        <v>193</v>
      </c>
      <c r="J10" s="1207"/>
      <c r="K10" s="1207"/>
      <c r="L10" s="1207"/>
      <c r="M10" s="1208" t="s">
        <v>194</v>
      </c>
      <c r="N10" s="1205"/>
      <c r="O10" s="1205"/>
      <c r="P10" s="1205"/>
      <c r="Q10" s="1205"/>
      <c r="R10" s="1205"/>
      <c r="S10" s="1206"/>
      <c r="T10" s="1209" t="s">
        <v>193</v>
      </c>
      <c r="U10" s="1207"/>
      <c r="V10" s="1207"/>
      <c r="W10" s="1207"/>
      <c r="X10" s="1207"/>
      <c r="Y10" s="1210"/>
    </row>
    <row r="11" spans="1:26" ht="15" customHeight="1">
      <c r="A11" s="290"/>
      <c r="B11" s="1211" t="s">
        <v>195</v>
      </c>
      <c r="C11" s="1212"/>
      <c r="D11" s="1212"/>
      <c r="E11" s="1212"/>
      <c r="F11" s="1212"/>
      <c r="G11" s="1212"/>
      <c r="H11" s="1212"/>
      <c r="I11" s="1212"/>
      <c r="J11" s="1212"/>
      <c r="K11" s="1212"/>
      <c r="L11" s="1212"/>
      <c r="M11" s="1212"/>
      <c r="N11" s="1212"/>
      <c r="O11" s="1212"/>
      <c r="P11" s="1212"/>
      <c r="Q11" s="1212"/>
      <c r="R11" s="1212"/>
      <c r="S11" s="1213"/>
      <c r="T11" s="1214" t="s">
        <v>193</v>
      </c>
      <c r="U11" s="1215"/>
      <c r="V11" s="1215"/>
      <c r="W11" s="1215"/>
      <c r="X11" s="1215"/>
      <c r="Y11" s="1180"/>
    </row>
    <row r="12" spans="1:26" ht="15" customHeight="1">
      <c r="A12" s="290"/>
      <c r="B12" s="1185" t="s">
        <v>196</v>
      </c>
      <c r="C12" s="1186"/>
      <c r="D12" s="1186"/>
      <c r="E12" s="1186"/>
      <c r="F12" s="1186"/>
      <c r="G12" s="1186"/>
      <c r="H12" s="1186"/>
      <c r="I12" s="1186"/>
      <c r="J12" s="1186"/>
      <c r="K12" s="1186"/>
      <c r="L12" s="1186"/>
      <c r="M12" s="1186"/>
      <c r="N12" s="1186"/>
      <c r="O12" s="1186"/>
      <c r="P12" s="1186"/>
      <c r="Q12" s="1186"/>
      <c r="R12" s="1186"/>
      <c r="S12" s="1187"/>
      <c r="T12" s="1188" t="s">
        <v>193</v>
      </c>
      <c r="U12" s="1189"/>
      <c r="V12" s="1189"/>
      <c r="W12" s="1189"/>
      <c r="X12" s="1189"/>
      <c r="Y12" s="1190"/>
    </row>
    <row r="13" spans="1:26" ht="15" customHeight="1">
      <c r="A13" s="290"/>
      <c r="B13" s="1191" t="s">
        <v>197</v>
      </c>
      <c r="C13" s="1192"/>
      <c r="D13" s="1192"/>
      <c r="E13" s="1192"/>
      <c r="F13" s="1193"/>
      <c r="G13" s="1194" t="s">
        <v>198</v>
      </c>
      <c r="H13" s="1195"/>
      <c r="I13" s="1195"/>
      <c r="J13" s="1195"/>
      <c r="K13" s="1195"/>
      <c r="L13" s="1195"/>
      <c r="M13" s="1195"/>
      <c r="N13" s="1195"/>
      <c r="O13" s="1195"/>
      <c r="P13" s="1195"/>
      <c r="Q13" s="1195"/>
      <c r="R13" s="1195"/>
      <c r="S13" s="1195"/>
      <c r="T13" s="1195"/>
      <c r="U13" s="1195"/>
      <c r="V13" s="1195"/>
      <c r="W13" s="1195"/>
      <c r="X13" s="1195"/>
      <c r="Y13" s="1196"/>
    </row>
    <row r="14" spans="1:26" ht="15" customHeight="1">
      <c r="A14" s="290"/>
      <c r="B14" s="1197" t="s">
        <v>199</v>
      </c>
      <c r="C14" s="1198"/>
      <c r="D14" s="1198"/>
      <c r="E14" s="1198"/>
      <c r="F14" s="1199"/>
      <c r="G14" s="1201" t="s">
        <v>200</v>
      </c>
      <c r="H14" s="1202"/>
      <c r="I14" s="1202"/>
      <c r="J14" s="1202"/>
      <c r="K14" s="1202"/>
      <c r="L14" s="1202"/>
      <c r="M14" s="1202"/>
      <c r="N14" s="1202"/>
      <c r="O14" s="1202"/>
      <c r="P14" s="1202"/>
      <c r="Q14" s="1202"/>
      <c r="R14" s="1202"/>
      <c r="S14" s="1202"/>
      <c r="T14" s="1202"/>
      <c r="U14" s="1202"/>
      <c r="V14" s="1202"/>
      <c r="W14" s="1202"/>
      <c r="X14" s="1202"/>
      <c r="Y14" s="1203"/>
    </row>
    <row r="15" spans="1:26" ht="15" customHeight="1">
      <c r="A15" s="290"/>
      <c r="B15" s="1200"/>
      <c r="C15" s="1198"/>
      <c r="D15" s="1198"/>
      <c r="E15" s="1198"/>
      <c r="F15" s="1199"/>
      <c r="G15" s="1201" t="s">
        <v>201</v>
      </c>
      <c r="H15" s="1202"/>
      <c r="I15" s="1202"/>
      <c r="J15" s="1202"/>
      <c r="K15" s="1202"/>
      <c r="L15" s="1202"/>
      <c r="M15" s="1202"/>
      <c r="N15" s="1202"/>
      <c r="O15" s="1202"/>
      <c r="P15" s="1202"/>
      <c r="Q15" s="1202"/>
      <c r="R15" s="1202"/>
      <c r="S15" s="1202"/>
      <c r="T15" s="1202"/>
      <c r="U15" s="1202"/>
      <c r="V15" s="1202"/>
      <c r="W15" s="1202"/>
      <c r="X15" s="1202"/>
      <c r="Y15" s="1203"/>
    </row>
    <row r="16" spans="1:26" ht="15" customHeight="1">
      <c r="A16" s="290"/>
      <c r="B16" s="1226" t="s">
        <v>202</v>
      </c>
      <c r="C16" s="1227"/>
      <c r="D16" s="1227"/>
      <c r="E16" s="1227"/>
      <c r="F16" s="1227"/>
      <c r="G16" s="1227"/>
      <c r="H16" s="1227"/>
      <c r="I16" s="1227"/>
      <c r="J16" s="1228"/>
      <c r="K16" s="1229" t="s">
        <v>203</v>
      </c>
      <c r="L16" s="1230"/>
      <c r="M16" s="1230"/>
      <c r="N16" s="1230"/>
      <c r="O16" s="1230"/>
      <c r="P16" s="1230"/>
      <c r="Q16" s="1231"/>
      <c r="R16" s="1227" t="s">
        <v>204</v>
      </c>
      <c r="S16" s="1227"/>
      <c r="T16" s="1227"/>
      <c r="U16" s="1227"/>
      <c r="V16" s="1227"/>
      <c r="W16" s="1229" t="s">
        <v>205</v>
      </c>
      <c r="X16" s="1230"/>
      <c r="Y16" s="1232"/>
      <c r="Z16" s="258"/>
    </row>
    <row r="17" spans="1:26" ht="15" customHeight="1">
      <c r="A17" s="290"/>
      <c r="B17" s="1233" t="s">
        <v>206</v>
      </c>
      <c r="C17" s="1234"/>
      <c r="D17" s="1234"/>
      <c r="E17" s="1234"/>
      <c r="F17" s="1234"/>
      <c r="G17" s="1234"/>
      <c r="H17" s="1234"/>
      <c r="I17" s="1234"/>
      <c r="J17" s="1234"/>
      <c r="K17" s="1235" t="s">
        <v>203</v>
      </c>
      <c r="L17" s="1236"/>
      <c r="M17" s="1236"/>
      <c r="N17" s="1236"/>
      <c r="O17" s="1236"/>
      <c r="P17" s="1236"/>
      <c r="Q17" s="1237"/>
      <c r="R17" s="303"/>
      <c r="S17" s="303"/>
      <c r="T17" s="303"/>
      <c r="U17" s="303"/>
      <c r="V17" s="303"/>
      <c r="W17" s="303"/>
      <c r="X17" s="303"/>
      <c r="Y17" s="304"/>
    </row>
    <row r="18" spans="1:26" ht="16.5" customHeight="1">
      <c r="A18" s="290"/>
      <c r="B18" s="1216" t="s">
        <v>207</v>
      </c>
      <c r="C18" s="1217"/>
      <c r="D18" s="1217"/>
      <c r="E18" s="1217"/>
      <c r="F18" s="1217"/>
      <c r="G18" s="1217"/>
      <c r="H18" s="1217"/>
      <c r="I18" s="1217"/>
      <c r="J18" s="1217"/>
      <c r="K18" s="1217"/>
      <c r="L18" s="1217"/>
      <c r="M18" s="1217"/>
      <c r="N18" s="1217"/>
      <c r="O18" s="1218" t="s">
        <v>208</v>
      </c>
      <c r="P18" s="1218"/>
      <c r="Q18" s="1219"/>
      <c r="R18" s="1220" t="s">
        <v>209</v>
      </c>
      <c r="S18" s="1217"/>
      <c r="T18" s="1217"/>
      <c r="U18" s="1217"/>
      <c r="V18" s="1221"/>
      <c r="W18" s="1222" t="s">
        <v>208</v>
      </c>
      <c r="X18" s="1222"/>
      <c r="Y18" s="1223"/>
    </row>
    <row r="19" spans="1:26" ht="16.5" customHeight="1">
      <c r="A19" s="290"/>
      <c r="B19" s="1167" t="s">
        <v>942</v>
      </c>
      <c r="C19" s="1168"/>
      <c r="D19" s="1168"/>
      <c r="E19" s="1168"/>
      <c r="F19" s="1168"/>
      <c r="G19" s="1168"/>
      <c r="H19" s="1168"/>
      <c r="I19" s="1168"/>
      <c r="J19" s="1168"/>
      <c r="K19" s="1169"/>
      <c r="L19" s="295" t="s">
        <v>180</v>
      </c>
      <c r="M19" s="295" t="s">
        <v>181</v>
      </c>
      <c r="N19" s="295"/>
      <c r="O19" s="295" t="s">
        <v>182</v>
      </c>
      <c r="P19" s="295" t="s">
        <v>183</v>
      </c>
      <c r="Q19" s="295" t="s">
        <v>184</v>
      </c>
      <c r="R19" s="295" t="s">
        <v>60</v>
      </c>
      <c r="S19" s="295" t="s">
        <v>60</v>
      </c>
      <c r="T19" s="295" t="s">
        <v>182</v>
      </c>
      <c r="U19" s="295" t="s">
        <v>185</v>
      </c>
      <c r="V19" s="296"/>
      <c r="W19" s="296"/>
      <c r="X19" s="1224"/>
      <c r="Y19" s="1225"/>
    </row>
    <row r="20" spans="1:26" ht="16.5" customHeight="1">
      <c r="A20" s="290"/>
      <c r="B20" s="1256" t="s">
        <v>210</v>
      </c>
      <c r="C20" s="1257"/>
      <c r="D20" s="1257"/>
      <c r="E20" s="1258"/>
      <c r="F20" s="1259" t="s">
        <v>211</v>
      </c>
      <c r="G20" s="1259"/>
      <c r="H20" s="1260"/>
      <c r="I20" s="1261" t="s">
        <v>212</v>
      </c>
      <c r="J20" s="1257"/>
      <c r="K20" s="1262"/>
      <c r="L20" s="1263"/>
      <c r="M20" s="1263"/>
      <c r="N20" s="1264"/>
      <c r="O20" s="1265" t="s">
        <v>213</v>
      </c>
      <c r="P20" s="1266"/>
      <c r="Q20" s="1267"/>
      <c r="R20" s="1268"/>
      <c r="S20" s="1268"/>
      <c r="T20" s="1269"/>
      <c r="U20" s="1238" t="s">
        <v>214</v>
      </c>
      <c r="V20" s="1239"/>
      <c r="W20" s="1240"/>
      <c r="X20" s="1241"/>
      <c r="Y20" s="1242"/>
    </row>
    <row r="21" spans="1:26" ht="16.5" customHeight="1" thickBot="1">
      <c r="A21" s="290"/>
      <c r="B21" s="1243" t="s">
        <v>215</v>
      </c>
      <c r="C21" s="1244"/>
      <c r="D21" s="1244"/>
      <c r="E21" s="1245"/>
      <c r="F21" s="1246"/>
      <c r="G21" s="1246"/>
      <c r="H21" s="1246"/>
      <c r="I21" s="1246"/>
      <c r="J21" s="1246"/>
      <c r="K21" s="1247"/>
      <c r="L21" s="1248" t="s">
        <v>216</v>
      </c>
      <c r="M21" s="1249"/>
      <c r="N21" s="1249"/>
      <c r="O21" s="1250" t="s">
        <v>217</v>
      </c>
      <c r="P21" s="1251"/>
      <c r="Q21" s="1251"/>
      <c r="R21" s="1252" t="s">
        <v>218</v>
      </c>
      <c r="S21" s="1252"/>
      <c r="T21" s="1252"/>
      <c r="U21" s="1253" t="s">
        <v>219</v>
      </c>
      <c r="V21" s="1253"/>
      <c r="W21" s="1254" t="s">
        <v>218</v>
      </c>
      <c r="X21" s="1254"/>
      <c r="Y21" s="1255"/>
    </row>
    <row r="22" spans="1:26" ht="16.5" customHeight="1">
      <c r="A22" s="290"/>
      <c r="B22" s="307"/>
      <c r="C22" s="307"/>
      <c r="D22" s="307"/>
      <c r="E22" s="307"/>
      <c r="F22" s="307"/>
      <c r="G22" s="307"/>
      <c r="H22" s="307"/>
      <c r="I22" s="307"/>
      <c r="J22" s="307"/>
      <c r="K22" s="307"/>
      <c r="L22" s="308"/>
      <c r="M22" s="308"/>
      <c r="N22" s="308"/>
      <c r="O22" s="308"/>
      <c r="P22" s="308"/>
      <c r="Q22" s="308"/>
      <c r="R22" s="309"/>
      <c r="S22" s="309"/>
      <c r="T22" s="309"/>
      <c r="U22" s="299"/>
      <c r="V22" s="299"/>
      <c r="W22" s="310"/>
      <c r="X22" s="310"/>
      <c r="Y22" s="310"/>
    </row>
    <row r="23" spans="1:26" ht="20.149999999999999" customHeight="1" thickBot="1">
      <c r="A23" s="290" t="s">
        <v>220</v>
      </c>
      <c r="B23" s="311"/>
      <c r="C23" s="312"/>
      <c r="D23" s="312"/>
      <c r="E23" s="313"/>
      <c r="F23" s="313"/>
      <c r="G23" s="312"/>
      <c r="H23" s="312"/>
      <c r="I23" s="312"/>
      <c r="J23" s="312"/>
      <c r="K23" s="312"/>
      <c r="L23" s="312"/>
      <c r="M23" s="312"/>
      <c r="N23" s="312"/>
      <c r="O23" s="312"/>
      <c r="P23" s="312"/>
      <c r="Q23" s="312"/>
      <c r="R23" s="312"/>
      <c r="S23" s="312"/>
      <c r="T23" s="312"/>
      <c r="U23" s="312"/>
      <c r="V23" s="312"/>
      <c r="W23" s="1285"/>
      <c r="X23" s="1285"/>
      <c r="Y23" s="1285"/>
      <c r="Z23" s="193"/>
    </row>
    <row r="24" spans="1:26" ht="16.5" customHeight="1">
      <c r="A24" s="290"/>
      <c r="B24" s="1286" t="s">
        <v>221</v>
      </c>
      <c r="C24" s="1287"/>
      <c r="D24" s="1288"/>
      <c r="E24" s="1289" t="s">
        <v>222</v>
      </c>
      <c r="F24" s="1290"/>
      <c r="G24" s="1291"/>
      <c r="H24" s="1292" t="s">
        <v>223</v>
      </c>
      <c r="I24" s="1293"/>
      <c r="J24" s="1293"/>
      <c r="K24" s="315"/>
      <c r="L24" s="316"/>
      <c r="M24" s="317" t="s">
        <v>152</v>
      </c>
      <c r="N24" s="1294" t="s">
        <v>224</v>
      </c>
      <c r="O24" s="1287"/>
      <c r="P24" s="1288"/>
      <c r="Q24" s="1289" t="s">
        <v>222</v>
      </c>
      <c r="R24" s="1290"/>
      <c r="S24" s="1291"/>
      <c r="T24" s="1292" t="s">
        <v>225</v>
      </c>
      <c r="U24" s="1293"/>
      <c r="V24" s="1293"/>
      <c r="W24" s="315"/>
      <c r="X24" s="316"/>
      <c r="Y24" s="318" t="s">
        <v>152</v>
      </c>
    </row>
    <row r="25" spans="1:26" ht="16.5" customHeight="1">
      <c r="A25" s="290"/>
      <c r="B25" s="1270" t="s">
        <v>226</v>
      </c>
      <c r="C25" s="1271"/>
      <c r="D25" s="1271"/>
      <c r="E25" s="1271"/>
      <c r="F25" s="319" t="s">
        <v>227</v>
      </c>
      <c r="G25" s="320"/>
      <c r="H25" s="321" t="s">
        <v>152</v>
      </c>
      <c r="I25" s="322" t="s">
        <v>228</v>
      </c>
      <c r="J25" s="320"/>
      <c r="K25" s="323" t="s">
        <v>152</v>
      </c>
      <c r="L25" s="1272" t="s">
        <v>229</v>
      </c>
      <c r="M25" s="1273"/>
      <c r="N25" s="324"/>
      <c r="O25" s="325" t="s">
        <v>152</v>
      </c>
      <c r="P25" s="1274" t="s">
        <v>230</v>
      </c>
      <c r="Q25" s="1275"/>
      <c r="R25" s="320"/>
      <c r="S25" s="321" t="s">
        <v>152</v>
      </c>
      <c r="T25" s="320"/>
      <c r="U25" s="320"/>
      <c r="V25" s="320"/>
      <c r="W25" s="326"/>
      <c r="X25" s="326"/>
      <c r="Y25" s="327"/>
    </row>
    <row r="26" spans="1:26" ht="45.75" customHeight="1">
      <c r="A26" s="290"/>
      <c r="B26" s="1276" t="s">
        <v>231</v>
      </c>
      <c r="C26" s="1277"/>
      <c r="D26" s="1277"/>
      <c r="E26" s="1277"/>
      <c r="F26" s="1277"/>
      <c r="G26" s="1277"/>
      <c r="H26" s="1277"/>
      <c r="I26" s="1277"/>
      <c r="J26" s="1277"/>
      <c r="K26" s="1277"/>
      <c r="L26" s="1277"/>
      <c r="M26" s="1277"/>
      <c r="N26" s="1277"/>
      <c r="O26" s="1277"/>
      <c r="P26" s="1277"/>
      <c r="Q26" s="1277"/>
      <c r="R26" s="1277"/>
      <c r="S26" s="1277"/>
      <c r="T26" s="1277"/>
      <c r="U26" s="1277"/>
      <c r="V26" s="1277"/>
      <c r="W26" s="1277"/>
      <c r="X26" s="1277"/>
      <c r="Y26" s="1278"/>
    </row>
    <row r="27" spans="1:26" ht="16.5" customHeight="1">
      <c r="A27" s="290"/>
      <c r="B27" s="1279" t="s">
        <v>232</v>
      </c>
      <c r="C27" s="1271"/>
      <c r="D27" s="1271"/>
      <c r="E27" s="1271"/>
      <c r="F27" s="1271"/>
      <c r="G27" s="1271"/>
      <c r="H27" s="1271"/>
      <c r="I27" s="1271"/>
      <c r="J27" s="1280" t="s">
        <v>233</v>
      </c>
      <c r="K27" s="1281"/>
      <c r="L27" s="1281"/>
      <c r="M27" s="1282" t="s">
        <v>234</v>
      </c>
      <c r="N27" s="1283"/>
      <c r="O27" s="1283"/>
      <c r="P27" s="1283"/>
      <c r="Q27" s="1283"/>
      <c r="R27" s="1283"/>
      <c r="S27" s="1283"/>
      <c r="T27" s="1283"/>
      <c r="U27" s="1283"/>
      <c r="V27" s="1283"/>
      <c r="W27" s="1283"/>
      <c r="X27" s="1283"/>
      <c r="Y27" s="1284"/>
    </row>
    <row r="28" spans="1:26" ht="16" customHeight="1">
      <c r="A28" s="290"/>
      <c r="B28" s="1173" t="s">
        <v>235</v>
      </c>
      <c r="C28" s="1174"/>
      <c r="D28" s="1174"/>
      <c r="E28" s="1174"/>
      <c r="F28" s="1174"/>
      <c r="G28" s="1174"/>
      <c r="H28" s="1174"/>
      <c r="I28" s="1174"/>
      <c r="J28" s="1174"/>
      <c r="K28" s="1175" t="s">
        <v>175</v>
      </c>
      <c r="L28" s="1177" t="s">
        <v>172</v>
      </c>
      <c r="M28" s="1177" t="s">
        <v>188</v>
      </c>
      <c r="N28" s="1179" t="s">
        <v>236</v>
      </c>
      <c r="O28" s="1179"/>
      <c r="P28" s="1179"/>
      <c r="Q28" s="1179"/>
      <c r="R28" s="1179"/>
      <c r="S28" s="1179"/>
      <c r="T28" s="1179"/>
      <c r="U28" s="1179"/>
      <c r="V28" s="1179"/>
      <c r="W28" s="1179"/>
      <c r="X28" s="1179"/>
      <c r="Y28" s="1180"/>
    </row>
    <row r="29" spans="1:26" ht="16" customHeight="1">
      <c r="A29" s="290"/>
      <c r="B29" s="1181" t="s">
        <v>190</v>
      </c>
      <c r="C29" s="1182"/>
      <c r="D29" s="1182"/>
      <c r="E29" s="1182"/>
      <c r="F29" s="1182"/>
      <c r="G29" s="1182"/>
      <c r="H29" s="1182"/>
      <c r="I29" s="1182"/>
      <c r="J29" s="1182"/>
      <c r="K29" s="1176"/>
      <c r="L29" s="1178"/>
      <c r="M29" s="1178"/>
      <c r="N29" s="1183" t="s">
        <v>191</v>
      </c>
      <c r="O29" s="1183"/>
      <c r="P29" s="1183"/>
      <c r="Q29" s="1183"/>
      <c r="R29" s="1183"/>
      <c r="S29" s="1183"/>
      <c r="T29" s="1183"/>
      <c r="U29" s="1183"/>
      <c r="V29" s="1183"/>
      <c r="W29" s="1183"/>
      <c r="X29" s="1183"/>
      <c r="Y29" s="1184"/>
    </row>
    <row r="30" spans="1:26" ht="16.5" customHeight="1">
      <c r="A30" s="290"/>
      <c r="B30" s="1295" t="s">
        <v>237</v>
      </c>
      <c r="C30" s="1296"/>
      <c r="D30" s="1296"/>
      <c r="E30" s="1296"/>
      <c r="F30" s="1297"/>
      <c r="G30" s="328" t="s">
        <v>172</v>
      </c>
      <c r="H30" s="1298" t="s">
        <v>173</v>
      </c>
      <c r="I30" s="1171"/>
      <c r="J30" s="1171"/>
      <c r="K30" s="1299"/>
      <c r="L30" s="1300" t="s">
        <v>238</v>
      </c>
      <c r="M30" s="1301"/>
      <c r="N30" s="1301"/>
      <c r="O30" s="1301"/>
      <c r="P30" s="1301"/>
      <c r="Q30" s="1301"/>
      <c r="R30" s="1301"/>
      <c r="S30" s="1301"/>
      <c r="T30" s="1301"/>
      <c r="U30" s="1301"/>
      <c r="V30" s="1301"/>
      <c r="W30" s="1301"/>
      <c r="X30" s="1301"/>
      <c r="Y30" s="1302"/>
    </row>
    <row r="31" spans="1:26" ht="16.5" customHeight="1">
      <c r="A31" s="290"/>
      <c r="B31" s="1145"/>
      <c r="C31" s="1146"/>
      <c r="D31" s="1146"/>
      <c r="E31" s="1146"/>
      <c r="F31" s="1147"/>
      <c r="G31" s="294" t="s">
        <v>175</v>
      </c>
      <c r="H31" s="1154" t="s">
        <v>176</v>
      </c>
      <c r="I31" s="1155"/>
      <c r="J31" s="1155"/>
      <c r="K31" s="1156"/>
      <c r="L31" s="1303" t="s">
        <v>239</v>
      </c>
      <c r="M31" s="1304"/>
      <c r="N31" s="1304"/>
      <c r="O31" s="1304"/>
      <c r="P31" s="1304"/>
      <c r="Q31" s="1304"/>
      <c r="R31" s="1304"/>
      <c r="S31" s="1304"/>
      <c r="T31" s="1304"/>
      <c r="U31" s="1304"/>
      <c r="V31" s="1304"/>
      <c r="W31" s="1304"/>
      <c r="X31" s="1304"/>
      <c r="Y31" s="1305"/>
    </row>
    <row r="32" spans="1:26" ht="16.5" customHeight="1">
      <c r="A32" s="290"/>
      <c r="B32" s="1306" t="s">
        <v>240</v>
      </c>
      <c r="C32" s="1307"/>
      <c r="D32" s="1307"/>
      <c r="E32" s="1307"/>
      <c r="F32" s="1307"/>
      <c r="G32" s="1307"/>
      <c r="H32" s="1307"/>
      <c r="I32" s="1307"/>
      <c r="J32" s="1308" t="s">
        <v>241</v>
      </c>
      <c r="K32" s="1309"/>
      <c r="L32" s="1309"/>
      <c r="M32" s="1309"/>
      <c r="N32" s="1309"/>
      <c r="O32" s="1309"/>
      <c r="P32" s="1309"/>
      <c r="Q32" s="1309"/>
      <c r="R32" s="1309"/>
      <c r="S32" s="1309"/>
      <c r="T32" s="1309"/>
      <c r="U32" s="1309"/>
      <c r="V32" s="1309"/>
      <c r="W32" s="1309"/>
      <c r="X32" s="1309"/>
      <c r="Y32" s="1310"/>
    </row>
    <row r="33" spans="1:26" ht="16.5" customHeight="1">
      <c r="A33" s="290"/>
      <c r="B33" s="1170" t="s">
        <v>242</v>
      </c>
      <c r="C33" s="1171"/>
      <c r="D33" s="1171"/>
      <c r="E33" s="1171"/>
      <c r="F33" s="1171"/>
      <c r="G33" s="1171"/>
      <c r="H33" s="1171"/>
      <c r="I33" s="1171"/>
      <c r="J33" s="1171"/>
      <c r="K33" s="1171"/>
      <c r="L33" s="1171"/>
      <c r="M33" s="1171"/>
      <c r="N33" s="1171"/>
      <c r="O33" s="1311" t="s">
        <v>208</v>
      </c>
      <c r="P33" s="1311"/>
      <c r="Q33" s="1312"/>
      <c r="R33" s="1313" t="s">
        <v>243</v>
      </c>
      <c r="S33" s="1171"/>
      <c r="T33" s="1171"/>
      <c r="U33" s="1171"/>
      <c r="V33" s="1171"/>
      <c r="W33" s="1314" t="s">
        <v>208</v>
      </c>
      <c r="X33" s="1315"/>
      <c r="Y33" s="1316"/>
    </row>
    <row r="34" spans="1:26" ht="16.5" customHeight="1">
      <c r="A34" s="290"/>
      <c r="B34" s="1317" t="s">
        <v>244</v>
      </c>
      <c r="C34" s="1318"/>
      <c r="D34" s="1318"/>
      <c r="E34" s="1319"/>
      <c r="F34" s="1320" t="s">
        <v>245</v>
      </c>
      <c r="G34" s="1321"/>
      <c r="H34" s="1321"/>
      <c r="I34" s="1321"/>
      <c r="J34" s="1321"/>
      <c r="K34" s="1322"/>
      <c r="L34" s="1320" t="s">
        <v>943</v>
      </c>
      <c r="M34" s="1321"/>
      <c r="N34" s="1321"/>
      <c r="O34" s="1321"/>
      <c r="P34" s="1321"/>
      <c r="Q34" s="1321"/>
      <c r="R34" s="1323" t="s">
        <v>209</v>
      </c>
      <c r="S34" s="1324"/>
      <c r="T34" s="1324"/>
      <c r="U34" s="1324"/>
      <c r="V34" s="1324"/>
      <c r="W34" s="1325" t="s">
        <v>208</v>
      </c>
      <c r="X34" s="1326"/>
      <c r="Y34" s="1327"/>
    </row>
    <row r="35" spans="1:26" ht="16.5" customHeight="1" thickBot="1">
      <c r="A35" s="290"/>
      <c r="B35" s="1347" t="s">
        <v>246</v>
      </c>
      <c r="C35" s="1348"/>
      <c r="D35" s="1348"/>
      <c r="E35" s="1348"/>
      <c r="F35" s="1348"/>
      <c r="G35" s="1349"/>
      <c r="H35" s="1350" t="s">
        <v>211</v>
      </c>
      <c r="I35" s="1350"/>
      <c r="J35" s="1350"/>
      <c r="K35" s="1350"/>
      <c r="L35" s="1350"/>
      <c r="M35" s="1351"/>
      <c r="N35" s="1352"/>
      <c r="O35" s="1353"/>
      <c r="P35" s="1353"/>
      <c r="Q35" s="1353"/>
      <c r="R35" s="1353"/>
      <c r="S35" s="1354"/>
      <c r="T35" s="1355"/>
      <c r="U35" s="1350"/>
      <c r="V35" s="1350"/>
      <c r="W35" s="1350"/>
      <c r="X35" s="1350"/>
      <c r="Y35" s="1356"/>
    </row>
    <row r="36" spans="1:26" ht="18" customHeight="1">
      <c r="A36" s="290"/>
      <c r="B36" s="311" t="s">
        <v>247</v>
      </c>
      <c r="C36" s="330"/>
      <c r="D36" s="330"/>
      <c r="E36" s="330"/>
      <c r="F36" s="330"/>
      <c r="G36" s="330"/>
      <c r="H36" s="331"/>
      <c r="I36" s="331"/>
      <c r="J36" s="331"/>
      <c r="K36" s="331"/>
      <c r="L36" s="331"/>
      <c r="M36" s="331"/>
      <c r="N36" s="331"/>
      <c r="O36" s="331"/>
      <c r="P36" s="331"/>
      <c r="Q36" s="331"/>
      <c r="R36" s="331"/>
      <c r="S36" s="331"/>
      <c r="T36" s="331"/>
      <c r="U36" s="331"/>
      <c r="V36" s="331"/>
      <c r="W36" s="331"/>
      <c r="X36" s="331"/>
      <c r="Y36" s="331"/>
    </row>
    <row r="37" spans="1:26" ht="18" customHeight="1">
      <c r="A37" s="290"/>
      <c r="B37" s="311"/>
      <c r="C37" s="330"/>
      <c r="D37" s="330"/>
      <c r="E37" s="330"/>
      <c r="F37" s="330"/>
      <c r="G37" s="330"/>
      <c r="H37" s="331"/>
      <c r="I37" s="331"/>
      <c r="J37" s="331"/>
      <c r="K37" s="331"/>
      <c r="L37" s="331"/>
      <c r="M37" s="331"/>
      <c r="N37" s="331"/>
      <c r="O37" s="331"/>
      <c r="P37" s="331"/>
      <c r="Q37" s="331"/>
      <c r="R37" s="331"/>
      <c r="S37" s="331"/>
      <c r="T37" s="331"/>
      <c r="U37" s="331"/>
      <c r="V37" s="331"/>
      <c r="W37" s="331"/>
      <c r="X37" s="331"/>
      <c r="Y37" s="331"/>
    </row>
    <row r="38" spans="1:26" ht="18" customHeight="1">
      <c r="A38" s="290" t="s">
        <v>248</v>
      </c>
      <c r="B38" s="311"/>
      <c r="C38" s="312"/>
      <c r="D38" s="312"/>
      <c r="E38" s="313"/>
      <c r="F38" s="313"/>
      <c r="G38" s="312"/>
      <c r="H38" s="312"/>
      <c r="I38" s="312"/>
      <c r="J38" s="312"/>
      <c r="K38" s="312"/>
      <c r="L38" s="312"/>
      <c r="M38" s="312"/>
      <c r="N38" s="312"/>
      <c r="O38" s="312"/>
      <c r="P38" s="312"/>
      <c r="Q38" s="312"/>
      <c r="R38" s="312"/>
      <c r="S38" s="312"/>
      <c r="T38" s="312"/>
      <c r="U38" s="312"/>
      <c r="V38" s="312"/>
      <c r="W38" s="1285"/>
      <c r="X38" s="1285"/>
      <c r="Y38" s="1285"/>
      <c r="Z38" s="193"/>
    </row>
    <row r="39" spans="1:26" ht="3.75" customHeight="1" thickBot="1">
      <c r="A39" s="290"/>
      <c r="B39" s="290"/>
      <c r="C39" s="290"/>
      <c r="D39" s="290"/>
      <c r="E39" s="311"/>
      <c r="F39" s="290"/>
      <c r="G39" s="290"/>
      <c r="H39" s="290"/>
      <c r="I39" s="290"/>
      <c r="J39" s="290"/>
      <c r="K39" s="290"/>
      <c r="L39" s="290"/>
      <c r="M39" s="290"/>
      <c r="N39" s="290"/>
      <c r="O39" s="290"/>
      <c r="P39" s="290"/>
      <c r="Q39" s="290"/>
      <c r="R39" s="290"/>
      <c r="S39" s="290"/>
      <c r="T39" s="290"/>
      <c r="U39" s="290"/>
      <c r="V39" s="290"/>
      <c r="W39" s="1285"/>
      <c r="X39" s="1285"/>
      <c r="Y39" s="1285"/>
    </row>
    <row r="40" spans="1:26" ht="24" customHeight="1">
      <c r="A40" s="290"/>
      <c r="B40" s="1328" t="s">
        <v>249</v>
      </c>
      <c r="C40" s="1329"/>
      <c r="D40" s="1329"/>
      <c r="E40" s="1329"/>
      <c r="F40" s="1329"/>
      <c r="G40" s="1330"/>
      <c r="H40" s="1331" t="s">
        <v>250</v>
      </c>
      <c r="I40" s="1332"/>
      <c r="J40" s="1332"/>
      <c r="K40" s="1333"/>
      <c r="L40" s="1334">
        <v>0</v>
      </c>
      <c r="M40" s="1334"/>
      <c r="N40" s="1334"/>
      <c r="O40" s="1334"/>
      <c r="P40" s="1335"/>
      <c r="Q40" s="1336" t="s">
        <v>944</v>
      </c>
      <c r="R40" s="1332"/>
      <c r="S40" s="1332"/>
      <c r="T40" s="1333"/>
      <c r="U40" s="1337">
        <v>0</v>
      </c>
      <c r="V40" s="1337"/>
      <c r="W40" s="1337"/>
      <c r="X40" s="1337"/>
      <c r="Y40" s="1338"/>
    </row>
    <row r="41" spans="1:26" ht="26.25" customHeight="1">
      <c r="A41" s="290"/>
      <c r="B41" s="1339" t="s">
        <v>251</v>
      </c>
      <c r="C41" s="1340"/>
      <c r="D41" s="1340"/>
      <c r="E41" s="1340"/>
      <c r="F41" s="1340"/>
      <c r="G41" s="1341"/>
      <c r="H41" s="1342" t="s">
        <v>60</v>
      </c>
      <c r="I41" s="1343"/>
      <c r="J41" s="1343"/>
      <c r="K41" s="1343"/>
      <c r="L41" s="1343"/>
      <c r="M41" s="1343"/>
      <c r="N41" s="1343"/>
      <c r="O41" s="1343"/>
      <c r="P41" s="1343"/>
      <c r="Q41" s="1344" t="s">
        <v>252</v>
      </c>
      <c r="R41" s="1345"/>
      <c r="S41" s="1345"/>
      <c r="T41" s="1345"/>
      <c r="U41" s="1345"/>
      <c r="V41" s="1345"/>
      <c r="W41" s="1345"/>
      <c r="X41" s="1345"/>
      <c r="Y41" s="1346"/>
    </row>
    <row r="42" spans="1:26" ht="26.25" customHeight="1">
      <c r="A42" s="290"/>
      <c r="B42" s="1363" t="s">
        <v>253</v>
      </c>
      <c r="C42" s="1364"/>
      <c r="D42" s="1364"/>
      <c r="E42" s="1364"/>
      <c r="F42" s="1364"/>
      <c r="G42" s="1365"/>
      <c r="H42" s="1366" t="s">
        <v>254</v>
      </c>
      <c r="I42" s="1367"/>
      <c r="J42" s="1367"/>
      <c r="K42" s="1367"/>
      <c r="L42" s="1367"/>
      <c r="M42" s="1367"/>
      <c r="N42" s="1367"/>
      <c r="O42" s="1367"/>
      <c r="P42" s="1367"/>
      <c r="Q42" s="1367"/>
      <c r="R42" s="1367"/>
      <c r="S42" s="1367"/>
      <c r="T42" s="1367"/>
      <c r="U42" s="1367"/>
      <c r="V42" s="1367"/>
      <c r="W42" s="1367"/>
      <c r="X42" s="1367"/>
      <c r="Y42" s="1368"/>
    </row>
    <row r="43" spans="1:26" ht="26.25" customHeight="1">
      <c r="A43" s="290"/>
      <c r="B43" s="1363" t="s">
        <v>255</v>
      </c>
      <c r="C43" s="1364"/>
      <c r="D43" s="1364"/>
      <c r="E43" s="1364"/>
      <c r="F43" s="1364"/>
      <c r="G43" s="1365"/>
      <c r="H43" s="1369"/>
      <c r="I43" s="1370"/>
      <c r="J43" s="1370"/>
      <c r="K43" s="1370"/>
      <c r="L43" s="1370"/>
      <c r="M43" s="1370"/>
      <c r="N43" s="1370"/>
      <c r="O43" s="1370"/>
      <c r="P43" s="1370"/>
      <c r="Q43" s="1370"/>
      <c r="R43" s="1370"/>
      <c r="S43" s="1370"/>
      <c r="T43" s="1370"/>
      <c r="U43" s="1370"/>
      <c r="V43" s="1370"/>
      <c r="W43" s="1370"/>
      <c r="X43" s="1370"/>
      <c r="Y43" s="1371"/>
    </row>
    <row r="44" spans="1:26" s="43" customFormat="1" ht="16.5" customHeight="1" thickBot="1">
      <c r="A44" s="332"/>
      <c r="B44" s="1372" t="s">
        <v>256</v>
      </c>
      <c r="C44" s="1373"/>
      <c r="D44" s="1373"/>
      <c r="E44" s="1373"/>
      <c r="F44" s="1373"/>
      <c r="G44" s="1373"/>
      <c r="H44" s="1374" t="s">
        <v>257</v>
      </c>
      <c r="I44" s="1375"/>
      <c r="J44" s="1375"/>
      <c r="K44" s="1375"/>
      <c r="L44" s="1375"/>
      <c r="M44" s="1375"/>
      <c r="N44" s="1375"/>
      <c r="O44" s="1375"/>
      <c r="P44" s="1376" t="s">
        <v>258</v>
      </c>
      <c r="Q44" s="1377"/>
      <c r="R44" s="1377"/>
      <c r="S44" s="1377"/>
      <c r="T44" s="1377"/>
      <c r="U44" s="1377"/>
      <c r="V44" s="1377"/>
      <c r="W44" s="1378">
        <v>0</v>
      </c>
      <c r="X44" s="1379"/>
      <c r="Y44" s="1380"/>
    </row>
    <row r="45" spans="1:26" s="43" customFormat="1" ht="16.5" customHeight="1">
      <c r="A45" s="332"/>
      <c r="B45" s="333"/>
      <c r="C45" s="333"/>
      <c r="D45" s="333"/>
      <c r="E45" s="333"/>
      <c r="F45" s="333"/>
      <c r="G45" s="333"/>
      <c r="H45" s="329"/>
      <c r="I45" s="329"/>
      <c r="J45" s="329"/>
      <c r="K45" s="329"/>
      <c r="L45" s="329"/>
      <c r="M45" s="329"/>
      <c r="N45" s="329"/>
      <c r="O45" s="329"/>
      <c r="P45" s="334"/>
      <c r="Q45" s="334"/>
      <c r="R45" s="334"/>
      <c r="S45" s="334"/>
      <c r="T45" s="334"/>
      <c r="U45" s="334"/>
      <c r="V45" s="334"/>
      <c r="W45" s="335"/>
      <c r="X45" s="336"/>
      <c r="Y45" s="336"/>
    </row>
    <row r="46" spans="1:26" ht="18" customHeight="1">
      <c r="A46" s="290" t="s">
        <v>259</v>
      </c>
      <c r="B46" s="311"/>
      <c r="C46" s="312"/>
      <c r="D46" s="312"/>
      <c r="E46" s="313"/>
      <c r="F46" s="313"/>
      <c r="G46" s="312"/>
      <c r="H46" s="312"/>
      <c r="I46" s="312"/>
      <c r="J46" s="312"/>
      <c r="K46" s="312"/>
      <c r="L46" s="312"/>
      <c r="M46" s="312"/>
      <c r="N46" s="312"/>
      <c r="O46" s="312"/>
      <c r="P46" s="312"/>
      <c r="Q46" s="312"/>
      <c r="R46" s="312"/>
      <c r="S46" s="312"/>
      <c r="T46" s="312"/>
      <c r="U46" s="312"/>
      <c r="V46" s="312"/>
      <c r="W46" s="1285"/>
      <c r="X46" s="1285"/>
      <c r="Y46" s="1285"/>
      <c r="Z46" s="193"/>
    </row>
    <row r="47" spans="1:26" ht="3.75" customHeight="1" thickBot="1">
      <c r="A47" s="290"/>
      <c r="B47" s="290"/>
      <c r="C47" s="290"/>
      <c r="D47" s="290"/>
      <c r="E47" s="311"/>
      <c r="F47" s="290"/>
      <c r="G47" s="290"/>
      <c r="H47" s="290"/>
      <c r="I47" s="290"/>
      <c r="J47" s="290"/>
      <c r="K47" s="290"/>
      <c r="L47" s="290"/>
      <c r="M47" s="290"/>
      <c r="N47" s="290"/>
      <c r="O47" s="290"/>
      <c r="P47" s="290"/>
      <c r="Q47" s="290"/>
      <c r="R47" s="290"/>
      <c r="S47" s="290"/>
      <c r="T47" s="290"/>
      <c r="U47" s="290"/>
      <c r="V47" s="290"/>
      <c r="W47" s="1285"/>
      <c r="X47" s="1285"/>
      <c r="Y47" s="1285"/>
    </row>
    <row r="48" spans="1:26" ht="23.25" customHeight="1">
      <c r="A48" s="290"/>
      <c r="B48" s="1328" t="s">
        <v>260</v>
      </c>
      <c r="C48" s="1329"/>
      <c r="D48" s="1329"/>
      <c r="E48" s="1329"/>
      <c r="F48" s="1329"/>
      <c r="G48" s="1330"/>
      <c r="H48" s="1357" t="s">
        <v>261</v>
      </c>
      <c r="I48" s="1358"/>
      <c r="J48" s="1358"/>
      <c r="K48" s="1358"/>
      <c r="L48" s="1358"/>
      <c r="M48" s="1358"/>
      <c r="N48" s="1358"/>
      <c r="O48" s="1358"/>
      <c r="P48" s="1359"/>
      <c r="Q48" s="1360" t="s">
        <v>262</v>
      </c>
      <c r="R48" s="1360"/>
      <c r="S48" s="1360"/>
      <c r="T48" s="1360"/>
      <c r="U48" s="1360"/>
      <c r="V48" s="1361" t="s">
        <v>263</v>
      </c>
      <c r="W48" s="1361"/>
      <c r="X48" s="1361"/>
      <c r="Y48" s="1362"/>
    </row>
    <row r="49" spans="1:26" ht="23.25" customHeight="1">
      <c r="A49" s="290"/>
      <c r="B49" s="1396" t="s">
        <v>264</v>
      </c>
      <c r="C49" s="1397"/>
      <c r="D49" s="1397"/>
      <c r="E49" s="1397"/>
      <c r="F49" s="1397"/>
      <c r="G49" s="1398"/>
      <c r="H49" s="1342" t="s">
        <v>261</v>
      </c>
      <c r="I49" s="1399"/>
      <c r="J49" s="1399"/>
      <c r="K49" s="1399"/>
      <c r="L49" s="1399"/>
      <c r="M49" s="1399"/>
      <c r="N49" s="1399"/>
      <c r="O49" s="1399"/>
      <c r="P49" s="1399"/>
      <c r="Q49" s="1399"/>
      <c r="R49" s="1399"/>
      <c r="S49" s="1399"/>
      <c r="T49" s="1399"/>
      <c r="U49" s="1399"/>
      <c r="V49" s="1399"/>
      <c r="W49" s="1399"/>
      <c r="X49" s="1399"/>
      <c r="Y49" s="1400"/>
    </row>
    <row r="50" spans="1:26" ht="23.25" customHeight="1">
      <c r="A50" s="290"/>
      <c r="B50" s="1401" t="s">
        <v>265</v>
      </c>
      <c r="C50" s="1402"/>
      <c r="D50" s="1402"/>
      <c r="E50" s="1402"/>
      <c r="F50" s="1402"/>
      <c r="G50" s="1403"/>
      <c r="H50" s="1404" t="s">
        <v>261</v>
      </c>
      <c r="I50" s="1405"/>
      <c r="J50" s="1405"/>
      <c r="K50" s="1405"/>
      <c r="L50" s="1405"/>
      <c r="M50" s="1405"/>
      <c r="N50" s="1405"/>
      <c r="O50" s="1405"/>
      <c r="P50" s="1405"/>
      <c r="Q50" s="1405"/>
      <c r="R50" s="1405"/>
      <c r="S50" s="1405"/>
      <c r="T50" s="1405"/>
      <c r="U50" s="1405"/>
      <c r="V50" s="1405"/>
      <c r="W50" s="1405"/>
      <c r="X50" s="1405"/>
      <c r="Y50" s="1406"/>
    </row>
    <row r="51" spans="1:26" ht="23.25" customHeight="1" thickBot="1">
      <c r="A51" s="290"/>
      <c r="B51" s="1407" t="s">
        <v>266</v>
      </c>
      <c r="C51" s="1408"/>
      <c r="D51" s="1408"/>
      <c r="E51" s="1408"/>
      <c r="F51" s="1408"/>
      <c r="G51" s="1409"/>
      <c r="H51" s="1410" t="s">
        <v>267</v>
      </c>
      <c r="I51" s="1411"/>
      <c r="J51" s="1411"/>
      <c r="K51" s="1411"/>
      <c r="L51" s="1411"/>
      <c r="M51" s="1411"/>
      <c r="N51" s="1411"/>
      <c r="O51" s="1411"/>
      <c r="P51" s="1411"/>
      <c r="Q51" s="1411"/>
      <c r="R51" s="1411"/>
      <c r="S51" s="1411"/>
      <c r="T51" s="1411"/>
      <c r="U51" s="1411"/>
      <c r="V51" s="1411"/>
      <c r="W51" s="1411"/>
      <c r="X51" s="1411"/>
      <c r="Y51" s="1412"/>
    </row>
    <row r="52" spans="1:26" ht="23.25" customHeight="1">
      <c r="A52" s="290"/>
      <c r="B52" s="337"/>
      <c r="C52" s="337"/>
      <c r="D52" s="337"/>
      <c r="E52" s="337"/>
      <c r="F52" s="337"/>
      <c r="G52" s="337"/>
      <c r="H52" s="338"/>
      <c r="I52" s="338"/>
      <c r="J52" s="338"/>
      <c r="K52" s="338"/>
      <c r="L52" s="338"/>
      <c r="M52" s="338"/>
      <c r="N52" s="338"/>
      <c r="O52" s="338"/>
      <c r="P52" s="338"/>
      <c r="Q52" s="338"/>
      <c r="R52" s="338"/>
      <c r="S52" s="338"/>
      <c r="T52" s="338"/>
      <c r="U52" s="338"/>
      <c r="V52" s="338"/>
      <c r="W52" s="338"/>
      <c r="X52" s="338"/>
      <c r="Y52" s="338"/>
    </row>
    <row r="53" spans="1:26" ht="18" customHeight="1" thickBot="1">
      <c r="A53" s="290" t="s">
        <v>268</v>
      </c>
      <c r="B53" s="311"/>
      <c r="C53" s="312"/>
      <c r="D53" s="312"/>
      <c r="E53" s="313"/>
      <c r="F53" s="313"/>
      <c r="G53" s="339"/>
      <c r="H53" s="312"/>
      <c r="I53" s="312"/>
      <c r="J53" s="312"/>
      <c r="K53" s="312"/>
      <c r="L53" s="312"/>
      <c r="M53" s="312"/>
      <c r="N53" s="312"/>
      <c r="O53" s="312"/>
      <c r="P53" s="312"/>
      <c r="Q53" s="312"/>
      <c r="R53" s="312"/>
      <c r="S53" s="312"/>
      <c r="T53" s="312"/>
      <c r="U53" s="312"/>
      <c r="V53" s="312"/>
      <c r="W53" s="314"/>
      <c r="X53" s="314"/>
      <c r="Y53" s="314"/>
      <c r="Z53" s="193"/>
    </row>
    <row r="54" spans="1:26" ht="18" customHeight="1">
      <c r="A54" s="290"/>
      <c r="B54" s="1381" t="s">
        <v>269</v>
      </c>
      <c r="C54" s="1382"/>
      <c r="D54" s="1382"/>
      <c r="E54" s="1383"/>
      <c r="F54" s="1384" t="s">
        <v>270</v>
      </c>
      <c r="G54" s="1384"/>
      <c r="H54" s="1384"/>
      <c r="I54" s="1385"/>
      <c r="J54" s="1386" t="s">
        <v>271</v>
      </c>
      <c r="K54" s="1382"/>
      <c r="L54" s="1382"/>
      <c r="M54" s="1383"/>
      <c r="N54" s="1387" t="s">
        <v>272</v>
      </c>
      <c r="O54" s="1388"/>
      <c r="P54" s="1388"/>
      <c r="Q54" s="1389"/>
      <c r="R54" s="1390" t="s">
        <v>273</v>
      </c>
      <c r="S54" s="1391"/>
      <c r="T54" s="1391"/>
      <c r="U54" s="1392"/>
      <c r="V54" s="1393" t="s">
        <v>272</v>
      </c>
      <c r="W54" s="1394"/>
      <c r="X54" s="1394"/>
      <c r="Y54" s="1395"/>
    </row>
    <row r="55" spans="1:26" ht="18" customHeight="1">
      <c r="A55" s="290"/>
      <c r="B55" s="1424" t="s">
        <v>274</v>
      </c>
      <c r="C55" s="1425"/>
      <c r="D55" s="1425"/>
      <c r="E55" s="1426"/>
      <c r="F55" s="1427"/>
      <c r="G55" s="1427"/>
      <c r="H55" s="1427"/>
      <c r="I55" s="1428"/>
      <c r="J55" s="1429" t="s">
        <v>275</v>
      </c>
      <c r="K55" s="1425"/>
      <c r="L55" s="1425"/>
      <c r="M55" s="1426"/>
      <c r="N55" s="1430" t="s">
        <v>272</v>
      </c>
      <c r="O55" s="1431"/>
      <c r="P55" s="1431"/>
      <c r="Q55" s="1432"/>
      <c r="R55" s="1433" t="s">
        <v>276</v>
      </c>
      <c r="S55" s="1434"/>
      <c r="T55" s="1434"/>
      <c r="U55" s="1435"/>
      <c r="V55" s="1436" t="s">
        <v>272</v>
      </c>
      <c r="W55" s="1437"/>
      <c r="X55" s="1437"/>
      <c r="Y55" s="1438"/>
    </row>
    <row r="56" spans="1:26" ht="18" customHeight="1">
      <c r="A56" s="290"/>
      <c r="B56" s="1413" t="s">
        <v>277</v>
      </c>
      <c r="C56" s="1414"/>
      <c r="D56" s="1414"/>
      <c r="E56" s="1414"/>
      <c r="F56" s="1414"/>
      <c r="G56" s="1414"/>
      <c r="H56" s="1415" t="s">
        <v>278</v>
      </c>
      <c r="I56" s="1416"/>
      <c r="J56" s="1417"/>
      <c r="K56" s="1418" t="s">
        <v>279</v>
      </c>
      <c r="L56" s="1414"/>
      <c r="M56" s="1414"/>
      <c r="N56" s="1414"/>
      <c r="O56" s="1414"/>
      <c r="P56" s="1414"/>
      <c r="Q56" s="1419" t="s">
        <v>280</v>
      </c>
      <c r="R56" s="1420"/>
      <c r="S56" s="1421"/>
      <c r="T56" s="1418" t="s">
        <v>281</v>
      </c>
      <c r="U56" s="1414"/>
      <c r="V56" s="1414"/>
      <c r="W56" s="1422"/>
      <c r="X56" s="1415" t="s">
        <v>222</v>
      </c>
      <c r="Y56" s="1423"/>
    </row>
    <row r="57" spans="1:26" ht="18" customHeight="1">
      <c r="A57" s="290"/>
      <c r="B57" s="1413" t="s">
        <v>282</v>
      </c>
      <c r="C57" s="1414"/>
      <c r="D57" s="1414"/>
      <c r="E57" s="1414"/>
      <c r="F57" s="1414"/>
      <c r="G57" s="1414"/>
      <c r="H57" s="1415" t="s">
        <v>222</v>
      </c>
      <c r="I57" s="1416"/>
      <c r="J57" s="1417"/>
      <c r="K57" s="1418" t="s">
        <v>283</v>
      </c>
      <c r="L57" s="1414"/>
      <c r="M57" s="1414"/>
      <c r="N57" s="1414"/>
      <c r="O57" s="1414"/>
      <c r="P57" s="1414"/>
      <c r="Q57" s="1415" t="s">
        <v>222</v>
      </c>
      <c r="R57" s="1416"/>
      <c r="S57" s="1417"/>
      <c r="T57" s="1418" t="s">
        <v>284</v>
      </c>
      <c r="U57" s="1414"/>
      <c r="V57" s="1414"/>
      <c r="W57" s="1422"/>
      <c r="X57" s="1415" t="s">
        <v>222</v>
      </c>
      <c r="Y57" s="1423"/>
    </row>
    <row r="58" spans="1:26" ht="18" customHeight="1">
      <c r="A58" s="290"/>
      <c r="B58" s="1439" t="s">
        <v>285</v>
      </c>
      <c r="C58" s="1440"/>
      <c r="D58" s="1440"/>
      <c r="E58" s="1440"/>
      <c r="F58" s="1440"/>
      <c r="G58" s="1440"/>
      <c r="H58" s="1440"/>
      <c r="I58" s="1440"/>
      <c r="J58" s="1440"/>
      <c r="K58" s="1440"/>
      <c r="L58" s="1440"/>
      <c r="M58" s="1441"/>
      <c r="N58" s="1442" t="s">
        <v>286</v>
      </c>
      <c r="O58" s="1443"/>
      <c r="P58" s="1443"/>
      <c r="Q58" s="1443"/>
      <c r="R58" s="1443"/>
      <c r="S58" s="1443"/>
      <c r="T58" s="1443"/>
      <c r="U58" s="1443"/>
      <c r="V58" s="1443"/>
      <c r="W58" s="1443"/>
      <c r="X58" s="1443"/>
      <c r="Y58" s="1444"/>
    </row>
    <row r="59" spans="1:26" ht="27" customHeight="1">
      <c r="A59" s="290"/>
      <c r="B59" s="1439" t="s">
        <v>287</v>
      </c>
      <c r="C59" s="1440"/>
      <c r="D59" s="1440"/>
      <c r="E59" s="1440"/>
      <c r="F59" s="1440"/>
      <c r="G59" s="1440"/>
      <c r="H59" s="1440"/>
      <c r="I59" s="1440"/>
      <c r="J59" s="1440"/>
      <c r="K59" s="1440"/>
      <c r="L59" s="1440"/>
      <c r="M59" s="1440"/>
      <c r="N59" s="1440"/>
      <c r="O59" s="1440"/>
      <c r="P59" s="1440"/>
      <c r="Q59" s="1440"/>
      <c r="R59" s="1440"/>
      <c r="S59" s="1440"/>
      <c r="T59" s="1440"/>
      <c r="U59" s="1445"/>
      <c r="V59" s="1443" t="s">
        <v>286</v>
      </c>
      <c r="W59" s="1443"/>
      <c r="X59" s="1443"/>
      <c r="Y59" s="1444"/>
    </row>
    <row r="60" spans="1:26" ht="27" customHeight="1">
      <c r="A60" s="290"/>
      <c r="B60" s="1439" t="s">
        <v>288</v>
      </c>
      <c r="C60" s="1440"/>
      <c r="D60" s="1440"/>
      <c r="E60" s="1440"/>
      <c r="F60" s="1440"/>
      <c r="G60" s="1440"/>
      <c r="H60" s="1440"/>
      <c r="I60" s="1440"/>
      <c r="J60" s="1440"/>
      <c r="K60" s="1440"/>
      <c r="L60" s="1440"/>
      <c r="M60" s="1440"/>
      <c r="N60" s="1440"/>
      <c r="O60" s="1440"/>
      <c r="P60" s="1440"/>
      <c r="Q60" s="1440"/>
      <c r="R60" s="1440"/>
      <c r="S60" s="1440"/>
      <c r="T60" s="1440"/>
      <c r="U60" s="1445"/>
      <c r="V60" s="1443" t="s">
        <v>286</v>
      </c>
      <c r="W60" s="1443"/>
      <c r="X60" s="1443"/>
      <c r="Y60" s="1444"/>
    </row>
    <row r="61" spans="1:26" ht="27" customHeight="1">
      <c r="A61" s="290"/>
      <c r="B61" s="1439" t="s">
        <v>289</v>
      </c>
      <c r="C61" s="1440"/>
      <c r="D61" s="1440"/>
      <c r="E61" s="1440"/>
      <c r="F61" s="1440"/>
      <c r="G61" s="1440"/>
      <c r="H61" s="1440"/>
      <c r="I61" s="1440"/>
      <c r="J61" s="1440"/>
      <c r="K61" s="1440"/>
      <c r="L61" s="1440"/>
      <c r="M61" s="1440"/>
      <c r="N61" s="1440"/>
      <c r="O61" s="1440"/>
      <c r="P61" s="1440"/>
      <c r="Q61" s="1440"/>
      <c r="R61" s="1440"/>
      <c r="S61" s="1440"/>
      <c r="T61" s="1440"/>
      <c r="U61" s="1445"/>
      <c r="V61" s="1443" t="s">
        <v>286</v>
      </c>
      <c r="W61" s="1443"/>
      <c r="X61" s="1443"/>
      <c r="Y61" s="1444"/>
    </row>
    <row r="62" spans="1:26" ht="27" customHeight="1">
      <c r="A62" s="290"/>
      <c r="B62" s="1439" t="s">
        <v>290</v>
      </c>
      <c r="C62" s="1440"/>
      <c r="D62" s="1440"/>
      <c r="E62" s="1440"/>
      <c r="F62" s="1440"/>
      <c r="G62" s="1440"/>
      <c r="H62" s="1440"/>
      <c r="I62" s="1440"/>
      <c r="J62" s="1440"/>
      <c r="K62" s="1440"/>
      <c r="L62" s="1440"/>
      <c r="M62" s="1440"/>
      <c r="N62" s="1440"/>
      <c r="O62" s="1440"/>
      <c r="P62" s="1440"/>
      <c r="Q62" s="1440"/>
      <c r="R62" s="1440"/>
      <c r="S62" s="1440"/>
      <c r="T62" s="1440"/>
      <c r="U62" s="1445"/>
      <c r="V62" s="1443" t="s">
        <v>286</v>
      </c>
      <c r="W62" s="1443"/>
      <c r="X62" s="1443"/>
      <c r="Y62" s="1444"/>
    </row>
    <row r="63" spans="1:26" ht="27" customHeight="1">
      <c r="A63" s="290"/>
      <c r="B63" s="1439" t="s">
        <v>291</v>
      </c>
      <c r="C63" s="1440"/>
      <c r="D63" s="1440"/>
      <c r="E63" s="1440"/>
      <c r="F63" s="1440"/>
      <c r="G63" s="1440"/>
      <c r="H63" s="1440"/>
      <c r="I63" s="1440"/>
      <c r="J63" s="1440"/>
      <c r="K63" s="1440"/>
      <c r="L63" s="1440"/>
      <c r="M63" s="1440"/>
      <c r="N63" s="1440"/>
      <c r="O63" s="1440"/>
      <c r="P63" s="1440"/>
      <c r="Q63" s="1440"/>
      <c r="R63" s="1440"/>
      <c r="S63" s="1440"/>
      <c r="T63" s="1440"/>
      <c r="U63" s="1445"/>
      <c r="V63" s="1443" t="s">
        <v>286</v>
      </c>
      <c r="W63" s="1443"/>
      <c r="X63" s="1443"/>
      <c r="Y63" s="1444"/>
    </row>
    <row r="64" spans="1:26" ht="27" customHeight="1">
      <c r="A64" s="290"/>
      <c r="B64" s="1439" t="s">
        <v>292</v>
      </c>
      <c r="C64" s="1440"/>
      <c r="D64" s="1440"/>
      <c r="E64" s="1440"/>
      <c r="F64" s="1440"/>
      <c r="G64" s="1440"/>
      <c r="H64" s="1440"/>
      <c r="I64" s="1440"/>
      <c r="J64" s="1440"/>
      <c r="K64" s="1440"/>
      <c r="L64" s="1440"/>
      <c r="M64" s="1440"/>
      <c r="N64" s="1440"/>
      <c r="O64" s="1440"/>
      <c r="P64" s="1440"/>
      <c r="Q64" s="1440"/>
      <c r="R64" s="1440"/>
      <c r="S64" s="1440"/>
      <c r="T64" s="1440"/>
      <c r="U64" s="1445"/>
      <c r="V64" s="1443" t="s">
        <v>286</v>
      </c>
      <c r="W64" s="1443"/>
      <c r="X64" s="1443"/>
      <c r="Y64" s="1444"/>
    </row>
    <row r="65" spans="1:26" ht="27" customHeight="1">
      <c r="A65" s="290"/>
      <c r="B65" s="1446" t="s">
        <v>293</v>
      </c>
      <c r="C65" s="1447"/>
      <c r="D65" s="1447"/>
      <c r="E65" s="1447"/>
      <c r="F65" s="1447"/>
      <c r="G65" s="1447"/>
      <c r="H65" s="1447"/>
      <c r="I65" s="1447"/>
      <c r="J65" s="1447"/>
      <c r="K65" s="1447"/>
      <c r="L65" s="1447"/>
      <c r="M65" s="1447"/>
      <c r="N65" s="1447"/>
      <c r="O65" s="1447"/>
      <c r="P65" s="1447"/>
      <c r="Q65" s="1447"/>
      <c r="R65" s="1447"/>
      <c r="S65" s="1447"/>
      <c r="T65" s="1447"/>
      <c r="U65" s="1447"/>
      <c r="V65" s="1448" t="s">
        <v>286</v>
      </c>
      <c r="W65" s="1443"/>
      <c r="X65" s="1443"/>
      <c r="Y65" s="1444"/>
    </row>
    <row r="66" spans="1:26" ht="15" customHeight="1">
      <c r="A66" s="290"/>
      <c r="B66" s="340" t="s">
        <v>294</v>
      </c>
      <c r="C66" s="341"/>
      <c r="D66" s="341"/>
      <c r="E66" s="341"/>
      <c r="F66" s="341"/>
      <c r="G66" s="341"/>
      <c r="H66" s="341"/>
      <c r="I66" s="341"/>
      <c r="J66" s="341"/>
      <c r="K66" s="341"/>
      <c r="L66" s="341"/>
      <c r="M66" s="341"/>
      <c r="N66" s="341"/>
      <c r="O66" s="341"/>
      <c r="P66" s="341"/>
      <c r="Q66" s="341"/>
      <c r="R66" s="341"/>
      <c r="S66" s="341"/>
      <c r="T66" s="341"/>
      <c r="U66" s="341"/>
      <c r="V66" s="341"/>
      <c r="W66" s="341"/>
      <c r="X66" s="341"/>
      <c r="Y66" s="342"/>
    </row>
    <row r="67" spans="1:26" ht="15" customHeight="1" thickBot="1">
      <c r="A67" s="290"/>
      <c r="B67" s="1449"/>
      <c r="C67" s="1450"/>
      <c r="D67" s="1450"/>
      <c r="E67" s="1450"/>
      <c r="F67" s="1450"/>
      <c r="G67" s="1450"/>
      <c r="H67" s="1450"/>
      <c r="I67" s="1450"/>
      <c r="J67" s="1450"/>
      <c r="K67" s="1450"/>
      <c r="L67" s="1450"/>
      <c r="M67" s="1450"/>
      <c r="N67" s="1450"/>
      <c r="O67" s="1450"/>
      <c r="P67" s="1450"/>
      <c r="Q67" s="1450"/>
      <c r="R67" s="1450"/>
      <c r="S67" s="1450"/>
      <c r="T67" s="1450"/>
      <c r="U67" s="1450"/>
      <c r="V67" s="1450"/>
      <c r="W67" s="1450"/>
      <c r="X67" s="1450"/>
      <c r="Y67" s="1451"/>
    </row>
    <row r="68" spans="1:26" ht="15" customHeight="1">
      <c r="A68" s="290"/>
      <c r="B68" s="290" t="s">
        <v>295</v>
      </c>
      <c r="C68" s="290"/>
      <c r="D68" s="290"/>
      <c r="E68" s="290"/>
      <c r="F68" s="290"/>
      <c r="G68" s="290"/>
      <c r="H68" s="290"/>
      <c r="I68" s="290"/>
      <c r="J68" s="290"/>
      <c r="K68" s="290"/>
      <c r="L68" s="290"/>
      <c r="M68" s="290"/>
      <c r="N68" s="290"/>
      <c r="O68" s="290"/>
      <c r="P68" s="290"/>
      <c r="Q68" s="290"/>
      <c r="R68" s="290"/>
      <c r="S68" s="290"/>
      <c r="T68" s="290"/>
      <c r="U68" s="290"/>
      <c r="V68" s="290"/>
      <c r="W68" s="290"/>
      <c r="X68" s="290"/>
      <c r="Y68" s="290"/>
    </row>
    <row r="69" spans="1:26" ht="38.25" customHeight="1">
      <c r="A69" s="290"/>
      <c r="B69" s="1452" t="s">
        <v>296</v>
      </c>
      <c r="C69" s="1452"/>
      <c r="D69" s="1452"/>
      <c r="E69" s="1452"/>
      <c r="F69" s="1452"/>
      <c r="G69" s="1452"/>
      <c r="H69" s="1452"/>
      <c r="I69" s="1452"/>
      <c r="J69" s="1452"/>
      <c r="K69" s="1452"/>
      <c r="L69" s="1452"/>
      <c r="M69" s="1452"/>
      <c r="N69" s="1452"/>
      <c r="O69" s="1452"/>
      <c r="P69" s="1452"/>
      <c r="Q69" s="1452"/>
      <c r="R69" s="1452"/>
      <c r="S69" s="1452"/>
      <c r="T69" s="1452"/>
      <c r="U69" s="1452"/>
      <c r="V69" s="1452"/>
      <c r="W69" s="1452"/>
      <c r="X69" s="1452"/>
      <c r="Y69" s="1452"/>
    </row>
    <row r="70" spans="1:26" ht="9" customHeight="1">
      <c r="A70" s="290"/>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row>
    <row r="71" spans="1:26" s="43" customFormat="1" ht="22.5" customHeight="1" thickBot="1">
      <c r="A71" s="290" t="s">
        <v>297</v>
      </c>
      <c r="B71" s="332"/>
      <c r="C71" s="308"/>
      <c r="D71" s="308"/>
      <c r="E71" s="344"/>
      <c r="F71" s="344"/>
      <c r="G71" s="308"/>
      <c r="H71" s="308"/>
      <c r="I71" s="308"/>
      <c r="J71" s="308"/>
      <c r="K71" s="308"/>
      <c r="L71" s="308"/>
      <c r="M71" s="308"/>
      <c r="N71" s="308"/>
      <c r="O71" s="308"/>
      <c r="P71" s="308"/>
      <c r="Q71" s="308"/>
      <c r="R71" s="308"/>
      <c r="S71" s="308"/>
      <c r="T71" s="308"/>
      <c r="U71" s="308"/>
      <c r="V71" s="308"/>
      <c r="W71" s="308"/>
      <c r="X71" s="345"/>
      <c r="Y71" s="345"/>
      <c r="Z71" s="145"/>
    </row>
    <row r="72" spans="1:26" s="43" customFormat="1" ht="25" customHeight="1">
      <c r="A72" s="332"/>
      <c r="B72" s="1453" t="s">
        <v>298</v>
      </c>
      <c r="C72" s="1454"/>
      <c r="D72" s="1454"/>
      <c r="E72" s="1454"/>
      <c r="F72" s="1454"/>
      <c r="G72" s="1454"/>
      <c r="H72" s="1454"/>
      <c r="I72" s="1454"/>
      <c r="J72" s="1454"/>
      <c r="K72" s="1454"/>
      <c r="L72" s="1454"/>
      <c r="M72" s="1454"/>
      <c r="N72" s="1455"/>
      <c r="O72" s="1456"/>
      <c r="P72" s="1456"/>
      <c r="Q72" s="1456"/>
      <c r="R72" s="1456"/>
      <c r="S72" s="1456"/>
      <c r="T72" s="1456"/>
      <c r="U72" s="1456"/>
      <c r="V72" s="1456"/>
      <c r="W72" s="1456"/>
      <c r="X72" s="1456"/>
      <c r="Y72" s="1457"/>
    </row>
    <row r="73" spans="1:26" s="43" customFormat="1" ht="20.149999999999999" customHeight="1">
      <c r="A73" s="332"/>
      <c r="B73" s="1458" t="s">
        <v>299</v>
      </c>
      <c r="C73" s="1459"/>
      <c r="D73" s="1459"/>
      <c r="E73" s="1459"/>
      <c r="F73" s="1459"/>
      <c r="G73" s="1460" t="s">
        <v>300</v>
      </c>
      <c r="H73" s="1460"/>
      <c r="I73" s="1460"/>
      <c r="J73" s="1460"/>
      <c r="K73" s="1460"/>
      <c r="L73" s="1460"/>
      <c r="M73" s="1460"/>
      <c r="N73" s="1461"/>
      <c r="O73" s="1462" t="s">
        <v>301</v>
      </c>
      <c r="P73" s="1462"/>
      <c r="Q73" s="1462"/>
      <c r="R73" s="1463" t="s">
        <v>302</v>
      </c>
      <c r="S73" s="1464"/>
      <c r="T73" s="1464"/>
      <c r="U73" s="1464"/>
      <c r="V73" s="1465"/>
      <c r="W73" s="1462" t="s">
        <v>301</v>
      </c>
      <c r="X73" s="1462"/>
      <c r="Y73" s="1466"/>
    </row>
    <row r="74" spans="1:26" s="43" customFormat="1" ht="20.149999999999999" customHeight="1">
      <c r="A74" s="332"/>
      <c r="B74" s="1458"/>
      <c r="C74" s="1459"/>
      <c r="D74" s="1459"/>
      <c r="E74" s="1459"/>
      <c r="F74" s="1459"/>
      <c r="G74" s="1460" t="s">
        <v>303</v>
      </c>
      <c r="H74" s="1460"/>
      <c r="I74" s="1460"/>
      <c r="J74" s="1460"/>
      <c r="K74" s="1460"/>
      <c r="L74" s="1460"/>
      <c r="M74" s="1460"/>
      <c r="N74" s="1461"/>
      <c r="O74" s="1462" t="s">
        <v>301</v>
      </c>
      <c r="P74" s="1462"/>
      <c r="Q74" s="1462"/>
      <c r="R74" s="1463" t="s">
        <v>304</v>
      </c>
      <c r="S74" s="1464"/>
      <c r="T74" s="1464"/>
      <c r="U74" s="1464"/>
      <c r="V74" s="1465"/>
      <c r="W74" s="1462" t="s">
        <v>301</v>
      </c>
      <c r="X74" s="1462"/>
      <c r="Y74" s="1466"/>
    </row>
    <row r="75" spans="1:26" s="43" customFormat="1" ht="20.149999999999999" customHeight="1">
      <c r="A75" s="332"/>
      <c r="B75" s="1458"/>
      <c r="C75" s="1459"/>
      <c r="D75" s="1459"/>
      <c r="E75" s="1459"/>
      <c r="F75" s="1459"/>
      <c r="G75" s="1460" t="s">
        <v>305</v>
      </c>
      <c r="H75" s="1460"/>
      <c r="I75" s="1460"/>
      <c r="J75" s="1460"/>
      <c r="K75" s="1460"/>
      <c r="L75" s="1460"/>
      <c r="M75" s="1460"/>
      <c r="N75" s="1461"/>
      <c r="O75" s="1462" t="s">
        <v>301</v>
      </c>
      <c r="P75" s="1462"/>
      <c r="Q75" s="1462"/>
      <c r="R75" s="1463" t="s">
        <v>306</v>
      </c>
      <c r="S75" s="1464"/>
      <c r="T75" s="1464"/>
      <c r="U75" s="1464"/>
      <c r="V75" s="1465"/>
      <c r="W75" s="1462" t="s">
        <v>301</v>
      </c>
      <c r="X75" s="1462"/>
      <c r="Y75" s="1466"/>
    </row>
    <row r="76" spans="1:26" s="43" customFormat="1" ht="20.149999999999999" customHeight="1">
      <c r="A76" s="332"/>
      <c r="B76" s="1458"/>
      <c r="C76" s="1459"/>
      <c r="D76" s="1459"/>
      <c r="E76" s="1459"/>
      <c r="F76" s="1459"/>
      <c r="G76" s="1460" t="s">
        <v>307</v>
      </c>
      <c r="H76" s="1460"/>
      <c r="I76" s="1460"/>
      <c r="J76" s="1460"/>
      <c r="K76" s="1460"/>
      <c r="L76" s="1460"/>
      <c r="M76" s="1460"/>
      <c r="N76" s="1461"/>
      <c r="O76" s="1462" t="s">
        <v>301</v>
      </c>
      <c r="P76" s="1462"/>
      <c r="Q76" s="1462"/>
      <c r="R76" s="1463" t="s">
        <v>308</v>
      </c>
      <c r="S76" s="1464"/>
      <c r="T76" s="1464"/>
      <c r="U76" s="1464"/>
      <c r="V76" s="1465"/>
      <c r="W76" s="1462" t="s">
        <v>301</v>
      </c>
      <c r="X76" s="1462"/>
      <c r="Y76" s="1466"/>
    </row>
    <row r="77" spans="1:26" s="43" customFormat="1" ht="20.149999999999999" customHeight="1">
      <c r="A77" s="332"/>
      <c r="B77" s="1458"/>
      <c r="C77" s="1459"/>
      <c r="D77" s="1459"/>
      <c r="E77" s="1459"/>
      <c r="F77" s="1459"/>
      <c r="G77" s="1460" t="s">
        <v>309</v>
      </c>
      <c r="H77" s="1460"/>
      <c r="I77" s="1460"/>
      <c r="J77" s="1460"/>
      <c r="K77" s="1460"/>
      <c r="L77" s="1460"/>
      <c r="M77" s="1460"/>
      <c r="N77" s="1461"/>
      <c r="O77" s="1462" t="s">
        <v>301</v>
      </c>
      <c r="P77" s="1462"/>
      <c r="Q77" s="1462"/>
      <c r="R77" s="1463" t="s">
        <v>310</v>
      </c>
      <c r="S77" s="1464"/>
      <c r="T77" s="1464"/>
      <c r="U77" s="1464"/>
      <c r="V77" s="1465"/>
      <c r="W77" s="1462" t="s">
        <v>301</v>
      </c>
      <c r="X77" s="1462"/>
      <c r="Y77" s="1466"/>
    </row>
    <row r="78" spans="1:26" s="43" customFormat="1" ht="25" customHeight="1">
      <c r="A78" s="332"/>
      <c r="B78" s="1467" t="s">
        <v>945</v>
      </c>
      <c r="C78" s="1468"/>
      <c r="D78" s="1468"/>
      <c r="E78" s="1468"/>
      <c r="F78" s="1468"/>
      <c r="G78" s="1468"/>
      <c r="H78" s="1468"/>
      <c r="I78" s="1468"/>
      <c r="J78" s="1468"/>
      <c r="K78" s="1468"/>
      <c r="L78" s="1468"/>
      <c r="M78" s="1468"/>
      <c r="N78" s="1468"/>
      <c r="O78" s="1469" t="s">
        <v>311</v>
      </c>
      <c r="P78" s="1462"/>
      <c r="Q78" s="1462"/>
      <c r="R78" s="1462"/>
      <c r="S78" s="1462"/>
      <c r="T78" s="1462"/>
      <c r="U78" s="1462"/>
      <c r="V78" s="1462"/>
      <c r="W78" s="1462"/>
      <c r="X78" s="1462"/>
      <c r="Y78" s="1466"/>
    </row>
    <row r="79" spans="1:26" s="43" customFormat="1" ht="20.149999999999999" customHeight="1">
      <c r="A79" s="332"/>
      <c r="B79" s="1470" t="s">
        <v>312</v>
      </c>
      <c r="C79" s="1464"/>
      <c r="D79" s="1464"/>
      <c r="E79" s="1464"/>
      <c r="F79" s="1464"/>
      <c r="G79" s="1463" t="s">
        <v>313</v>
      </c>
      <c r="H79" s="1464"/>
      <c r="I79" s="1464"/>
      <c r="J79" s="1464"/>
      <c r="K79" s="1464"/>
      <c r="L79" s="1464"/>
      <c r="M79" s="1464"/>
      <c r="N79" s="1471" t="s">
        <v>301</v>
      </c>
      <c r="O79" s="1462"/>
      <c r="P79" s="1462"/>
      <c r="Q79" s="1463" t="s">
        <v>314</v>
      </c>
      <c r="R79" s="1464"/>
      <c r="S79" s="1464"/>
      <c r="T79" s="1464"/>
      <c r="U79" s="1464"/>
      <c r="V79" s="1465"/>
      <c r="W79" s="1462" t="s">
        <v>301</v>
      </c>
      <c r="X79" s="1462"/>
      <c r="Y79" s="1466"/>
    </row>
    <row r="80" spans="1:26" s="43" customFormat="1" ht="20.149999999999999" customHeight="1" thickBot="1">
      <c r="A80" s="332"/>
      <c r="B80" s="1407" t="s">
        <v>315</v>
      </c>
      <c r="C80" s="1408"/>
      <c r="D80" s="1408"/>
      <c r="E80" s="1408"/>
      <c r="F80" s="1408"/>
      <c r="G80" s="1472" t="s">
        <v>316</v>
      </c>
      <c r="H80" s="1408"/>
      <c r="I80" s="1408"/>
      <c r="J80" s="1408"/>
      <c r="K80" s="1408"/>
      <c r="L80" s="1408"/>
      <c r="M80" s="1408"/>
      <c r="N80" s="1473" t="s">
        <v>301</v>
      </c>
      <c r="O80" s="1474"/>
      <c r="P80" s="1474"/>
      <c r="Q80" s="1472" t="s">
        <v>317</v>
      </c>
      <c r="R80" s="1408"/>
      <c r="S80" s="1408"/>
      <c r="T80" s="1408"/>
      <c r="U80" s="1408"/>
      <c r="V80" s="1475"/>
      <c r="W80" s="1474" t="s">
        <v>301</v>
      </c>
      <c r="X80" s="1474"/>
      <c r="Y80" s="1476"/>
    </row>
    <row r="81" spans="1:25" s="43" customFormat="1" ht="22.5" customHeight="1">
      <c r="A81" s="332"/>
      <c r="B81" s="346" t="s">
        <v>318</v>
      </c>
      <c r="C81" s="346"/>
      <c r="D81" s="346"/>
      <c r="E81" s="346"/>
      <c r="F81" s="346"/>
      <c r="G81" s="346"/>
      <c r="H81" s="346"/>
      <c r="I81" s="346"/>
      <c r="J81" s="346"/>
      <c r="K81" s="346"/>
      <c r="L81" s="346"/>
      <c r="M81" s="346"/>
      <c r="N81" s="346"/>
      <c r="O81" s="346"/>
      <c r="P81" s="346"/>
      <c r="Q81" s="346"/>
      <c r="R81" s="346"/>
      <c r="S81" s="346"/>
      <c r="T81" s="346"/>
      <c r="U81" s="346"/>
      <c r="V81" s="346"/>
      <c r="W81" s="346"/>
      <c r="X81" s="346"/>
      <c r="Y81" s="346"/>
    </row>
    <row r="82" spans="1:25" s="43" customFormat="1" ht="8.25" customHeight="1">
      <c r="A82" s="332"/>
      <c r="B82" s="346"/>
      <c r="C82" s="346"/>
      <c r="D82" s="346"/>
      <c r="E82" s="346"/>
      <c r="F82" s="346"/>
      <c r="G82" s="346"/>
      <c r="H82" s="346"/>
      <c r="I82" s="346"/>
      <c r="J82" s="346"/>
      <c r="K82" s="346"/>
      <c r="L82" s="346"/>
      <c r="M82" s="346"/>
      <c r="N82" s="346"/>
      <c r="O82" s="346"/>
      <c r="P82" s="346"/>
      <c r="Q82" s="346"/>
      <c r="R82" s="346"/>
      <c r="S82" s="346"/>
      <c r="T82" s="346"/>
      <c r="U82" s="346"/>
      <c r="V82" s="346"/>
      <c r="W82" s="346"/>
      <c r="X82" s="346"/>
      <c r="Y82" s="346"/>
    </row>
    <row r="83" spans="1:25" ht="15" customHeight="1" thickBot="1">
      <c r="A83" s="291" t="s">
        <v>319</v>
      </c>
      <c r="B83" s="291"/>
      <c r="C83" s="347"/>
      <c r="D83" s="347"/>
      <c r="E83" s="348"/>
      <c r="F83" s="348"/>
      <c r="G83" s="347"/>
      <c r="H83" s="347"/>
      <c r="I83" s="347"/>
      <c r="J83" s="347"/>
      <c r="K83" s="347"/>
      <c r="L83" s="347"/>
      <c r="M83" s="347"/>
      <c r="N83" s="347"/>
      <c r="O83" s="347"/>
      <c r="P83" s="347"/>
      <c r="Q83" s="347"/>
      <c r="R83" s="347"/>
      <c r="S83" s="347"/>
      <c r="T83" s="347"/>
      <c r="U83" s="347"/>
      <c r="V83" s="347"/>
      <c r="W83" s="349"/>
      <c r="X83" s="349"/>
      <c r="Y83" s="349"/>
    </row>
    <row r="84" spans="1:25" ht="15" customHeight="1">
      <c r="A84" s="290"/>
      <c r="B84" s="1477" t="s">
        <v>320</v>
      </c>
      <c r="C84" s="1480" t="s">
        <v>321</v>
      </c>
      <c r="D84" s="1481"/>
      <c r="E84" s="1481"/>
      <c r="F84" s="1481"/>
      <c r="G84" s="1481"/>
      <c r="H84" s="1482"/>
      <c r="I84" s="1483"/>
      <c r="J84" s="1484"/>
      <c r="K84" s="1485"/>
      <c r="L84" s="1483" t="s">
        <v>322</v>
      </c>
      <c r="M84" s="1484"/>
      <c r="N84" s="1484"/>
      <c r="O84" s="1484"/>
      <c r="P84" s="1484"/>
      <c r="Q84" s="1484"/>
      <c r="R84" s="1486"/>
      <c r="S84" s="1487" t="s">
        <v>323</v>
      </c>
      <c r="T84" s="1488"/>
      <c r="U84" s="1488"/>
      <c r="V84" s="1488"/>
      <c r="W84" s="1488"/>
      <c r="X84" s="1488"/>
      <c r="Y84" s="1489"/>
    </row>
    <row r="85" spans="1:25" ht="15" customHeight="1">
      <c r="A85" s="290"/>
      <c r="B85" s="1478"/>
      <c r="C85" s="1490" t="s">
        <v>324</v>
      </c>
      <c r="D85" s="1491"/>
      <c r="E85" s="1491"/>
      <c r="F85" s="1491"/>
      <c r="G85" s="1491"/>
      <c r="H85" s="1491"/>
      <c r="I85" s="1497" t="s">
        <v>325</v>
      </c>
      <c r="J85" s="1498"/>
      <c r="K85" s="1498"/>
      <c r="L85" s="1498"/>
      <c r="M85" s="1498"/>
      <c r="N85" s="1498"/>
      <c r="O85" s="1498"/>
      <c r="P85" s="1498"/>
      <c r="Q85" s="1498"/>
      <c r="R85" s="1498"/>
      <c r="S85" s="1498"/>
      <c r="T85" s="1498"/>
      <c r="U85" s="1498"/>
      <c r="V85" s="1498"/>
      <c r="W85" s="1499"/>
      <c r="X85" s="1500" t="s">
        <v>326</v>
      </c>
      <c r="Y85" s="1501"/>
    </row>
    <row r="86" spans="1:25" ht="23.25" customHeight="1">
      <c r="A86" s="290"/>
      <c r="B86" s="1478"/>
      <c r="C86" s="1492"/>
      <c r="D86" s="1493"/>
      <c r="E86" s="1493"/>
      <c r="F86" s="1493"/>
      <c r="G86" s="1493"/>
      <c r="H86" s="1493"/>
      <c r="I86" s="1502" t="s">
        <v>327</v>
      </c>
      <c r="J86" s="1503"/>
      <c r="K86" s="1503"/>
      <c r="L86" s="1503"/>
      <c r="M86" s="1503"/>
      <c r="N86" s="1503"/>
      <c r="O86" s="1503"/>
      <c r="P86" s="1503"/>
      <c r="Q86" s="1503"/>
      <c r="R86" s="1503"/>
      <c r="S86" s="1503"/>
      <c r="T86" s="1503"/>
      <c r="U86" s="1503"/>
      <c r="V86" s="1503"/>
      <c r="W86" s="1504"/>
      <c r="X86" s="1505"/>
      <c r="Y86" s="1506"/>
    </row>
    <row r="87" spans="1:25" ht="23.25" customHeight="1">
      <c r="A87" s="290"/>
      <c r="B87" s="1478"/>
      <c r="C87" s="1492"/>
      <c r="D87" s="1493"/>
      <c r="E87" s="1493"/>
      <c r="F87" s="1493"/>
      <c r="G87" s="1493"/>
      <c r="H87" s="1493"/>
      <c r="I87" s="1513" t="s">
        <v>328</v>
      </c>
      <c r="J87" s="1514"/>
      <c r="K87" s="1514"/>
      <c r="L87" s="1514"/>
      <c r="M87" s="1514"/>
      <c r="N87" s="1514"/>
      <c r="O87" s="1514"/>
      <c r="P87" s="1514"/>
      <c r="Q87" s="1514"/>
      <c r="R87" s="1514"/>
      <c r="S87" s="1514"/>
      <c r="T87" s="1514"/>
      <c r="U87" s="1514"/>
      <c r="V87" s="1514"/>
      <c r="W87" s="1515"/>
      <c r="X87" s="480"/>
      <c r="Y87" s="481"/>
    </row>
    <row r="88" spans="1:25" ht="23.25" customHeight="1">
      <c r="A88" s="290"/>
      <c r="B88" s="1478"/>
      <c r="C88" s="1494"/>
      <c r="D88" s="1493"/>
      <c r="E88" s="1493"/>
      <c r="F88" s="1493"/>
      <c r="G88" s="1493"/>
      <c r="H88" s="1493"/>
      <c r="I88" s="1516" t="s">
        <v>329</v>
      </c>
      <c r="J88" s="1517"/>
      <c r="K88" s="1517"/>
      <c r="L88" s="1517"/>
      <c r="M88" s="1517"/>
      <c r="N88" s="1517"/>
      <c r="O88" s="1517"/>
      <c r="P88" s="1517"/>
      <c r="Q88" s="1517"/>
      <c r="R88" s="1517"/>
      <c r="S88" s="1517"/>
      <c r="T88" s="1517"/>
      <c r="U88" s="1517"/>
      <c r="V88" s="1517"/>
      <c r="W88" s="1518"/>
      <c r="X88" s="480"/>
      <c r="Y88" s="481"/>
    </row>
    <row r="89" spans="1:25" ht="23.25" customHeight="1">
      <c r="A89" s="290"/>
      <c r="B89" s="1478"/>
      <c r="C89" s="1495"/>
      <c r="D89" s="1496"/>
      <c r="E89" s="1496"/>
      <c r="F89" s="1496"/>
      <c r="G89" s="1496"/>
      <c r="H89" s="1496"/>
      <c r="I89" s="1519" t="s">
        <v>330</v>
      </c>
      <c r="J89" s="1520"/>
      <c r="K89" s="1520"/>
      <c r="L89" s="1520"/>
      <c r="M89" s="1520"/>
      <c r="N89" s="1520"/>
      <c r="O89" s="1520"/>
      <c r="P89" s="1520"/>
      <c r="Q89" s="1520"/>
      <c r="R89" s="1520"/>
      <c r="S89" s="1520"/>
      <c r="T89" s="1520"/>
      <c r="U89" s="1520"/>
      <c r="V89" s="1520"/>
      <c r="W89" s="1521"/>
      <c r="X89" s="482"/>
      <c r="Y89" s="483"/>
    </row>
    <row r="90" spans="1:25" ht="15" customHeight="1">
      <c r="A90" s="290"/>
      <c r="B90" s="1478"/>
      <c r="C90" s="1522" t="s">
        <v>331</v>
      </c>
      <c r="D90" s="1523"/>
      <c r="E90" s="1523"/>
      <c r="F90" s="1523"/>
      <c r="G90" s="1523"/>
      <c r="H90" s="1523"/>
      <c r="I90" s="1523"/>
      <c r="J90" s="1523"/>
      <c r="K90" s="1523"/>
      <c r="L90" s="1523"/>
      <c r="M90" s="1523"/>
      <c r="N90" s="1524"/>
      <c r="O90" s="1525"/>
      <c r="P90" s="1525"/>
      <c r="Q90" s="1526"/>
      <c r="R90" s="1527" t="s">
        <v>209</v>
      </c>
      <c r="S90" s="1528"/>
      <c r="T90" s="1528"/>
      <c r="U90" s="1528"/>
      <c r="V90" s="1529"/>
      <c r="W90" s="1530"/>
      <c r="X90" s="1530"/>
      <c r="Y90" s="1531"/>
    </row>
    <row r="91" spans="1:25" ht="15" customHeight="1">
      <c r="A91" s="290"/>
      <c r="B91" s="1478"/>
      <c r="C91" s="1507" t="s">
        <v>942</v>
      </c>
      <c r="D91" s="1508"/>
      <c r="E91" s="1508"/>
      <c r="F91" s="1508"/>
      <c r="G91" s="1508"/>
      <c r="H91" s="1508"/>
      <c r="I91" s="1508"/>
      <c r="J91" s="1508"/>
      <c r="K91" s="1509"/>
      <c r="L91" s="484" t="s">
        <v>180</v>
      </c>
      <c r="M91" s="484" t="s">
        <v>181</v>
      </c>
      <c r="N91" s="484"/>
      <c r="O91" s="484" t="s">
        <v>182</v>
      </c>
      <c r="P91" s="484" t="s">
        <v>183</v>
      </c>
      <c r="Q91" s="484" t="s">
        <v>184</v>
      </c>
      <c r="R91" s="484" t="s">
        <v>60</v>
      </c>
      <c r="S91" s="484" t="s">
        <v>60</v>
      </c>
      <c r="T91" s="484" t="s">
        <v>182</v>
      </c>
      <c r="U91" s="485" t="s">
        <v>185</v>
      </c>
      <c r="V91" s="486"/>
      <c r="W91" s="486"/>
      <c r="X91" s="487"/>
      <c r="Y91" s="488"/>
    </row>
    <row r="92" spans="1:25" ht="15" customHeight="1">
      <c r="A92" s="290"/>
      <c r="B92" s="1479"/>
      <c r="C92" s="1510" t="s">
        <v>946</v>
      </c>
      <c r="D92" s="1511"/>
      <c r="E92" s="1511"/>
      <c r="F92" s="1511"/>
      <c r="G92" s="1511"/>
      <c r="H92" s="1511"/>
      <c r="I92" s="1511"/>
      <c r="J92" s="1511"/>
      <c r="K92" s="1512"/>
      <c r="L92" s="484" t="s">
        <v>180</v>
      </c>
      <c r="M92" s="484" t="s">
        <v>181</v>
      </c>
      <c r="N92" s="484"/>
      <c r="O92" s="484" t="s">
        <v>182</v>
      </c>
      <c r="P92" s="484" t="s">
        <v>183</v>
      </c>
      <c r="Q92" s="484" t="s">
        <v>184</v>
      </c>
      <c r="R92" s="484" t="s">
        <v>60</v>
      </c>
      <c r="S92" s="484" t="s">
        <v>60</v>
      </c>
      <c r="T92" s="484" t="s">
        <v>182</v>
      </c>
      <c r="U92" s="485" t="s">
        <v>185</v>
      </c>
      <c r="V92" s="486"/>
      <c r="W92" s="486"/>
      <c r="X92" s="487"/>
      <c r="Y92" s="488"/>
    </row>
    <row r="93" spans="1:25" ht="15" customHeight="1">
      <c r="A93" s="290"/>
      <c r="B93" s="1562" t="s">
        <v>332</v>
      </c>
      <c r="C93" s="1522" t="s">
        <v>321</v>
      </c>
      <c r="D93" s="1523"/>
      <c r="E93" s="1523"/>
      <c r="F93" s="1523"/>
      <c r="G93" s="1523"/>
      <c r="H93" s="1524"/>
      <c r="I93" s="1564"/>
      <c r="J93" s="1565"/>
      <c r="K93" s="1566"/>
      <c r="L93" s="1564" t="s">
        <v>322</v>
      </c>
      <c r="M93" s="1565"/>
      <c r="N93" s="1565"/>
      <c r="O93" s="1565"/>
      <c r="P93" s="1565"/>
      <c r="Q93" s="1565"/>
      <c r="R93" s="1567"/>
      <c r="S93" s="1574" t="s">
        <v>323</v>
      </c>
      <c r="T93" s="1575"/>
      <c r="U93" s="1575"/>
      <c r="V93" s="1575"/>
      <c r="W93" s="1575"/>
      <c r="X93" s="1575"/>
      <c r="Y93" s="1576"/>
    </row>
    <row r="94" spans="1:25" ht="15" customHeight="1">
      <c r="A94" s="290"/>
      <c r="B94" s="1478"/>
      <c r="C94" s="1490" t="s">
        <v>324</v>
      </c>
      <c r="D94" s="1491"/>
      <c r="E94" s="1491"/>
      <c r="F94" s="1491"/>
      <c r="G94" s="1491"/>
      <c r="H94" s="1491"/>
      <c r="I94" s="1497" t="s">
        <v>325</v>
      </c>
      <c r="J94" s="1498"/>
      <c r="K94" s="1498"/>
      <c r="L94" s="1498"/>
      <c r="M94" s="1498"/>
      <c r="N94" s="1498"/>
      <c r="O94" s="1498"/>
      <c r="P94" s="1498"/>
      <c r="Q94" s="1498"/>
      <c r="R94" s="1498"/>
      <c r="S94" s="1498"/>
      <c r="T94" s="1498"/>
      <c r="U94" s="1498"/>
      <c r="V94" s="1498"/>
      <c r="W94" s="1499"/>
      <c r="X94" s="1500" t="s">
        <v>326</v>
      </c>
      <c r="Y94" s="1501"/>
    </row>
    <row r="95" spans="1:25" ht="26.25" customHeight="1">
      <c r="A95" s="290"/>
      <c r="B95" s="1478"/>
      <c r="C95" s="1492"/>
      <c r="D95" s="1493"/>
      <c r="E95" s="1493"/>
      <c r="F95" s="1493"/>
      <c r="G95" s="1493"/>
      <c r="H95" s="1493"/>
      <c r="I95" s="1502" t="s">
        <v>333</v>
      </c>
      <c r="J95" s="1503"/>
      <c r="K95" s="1503"/>
      <c r="L95" s="1503"/>
      <c r="M95" s="1503"/>
      <c r="N95" s="1503"/>
      <c r="O95" s="1503"/>
      <c r="P95" s="1503"/>
      <c r="Q95" s="1503"/>
      <c r="R95" s="1503"/>
      <c r="S95" s="1503"/>
      <c r="T95" s="1503"/>
      <c r="U95" s="1503"/>
      <c r="V95" s="1503"/>
      <c r="W95" s="1504"/>
      <c r="X95" s="1505"/>
      <c r="Y95" s="1506"/>
    </row>
    <row r="96" spans="1:25" ht="26.25" customHeight="1">
      <c r="A96" s="290"/>
      <c r="B96" s="1478"/>
      <c r="C96" s="1492"/>
      <c r="D96" s="1493"/>
      <c r="E96" s="1493"/>
      <c r="F96" s="1493"/>
      <c r="G96" s="1493"/>
      <c r="H96" s="1493"/>
      <c r="I96" s="1513" t="s">
        <v>328</v>
      </c>
      <c r="J96" s="1514"/>
      <c r="K96" s="1514"/>
      <c r="L96" s="1514"/>
      <c r="M96" s="1514"/>
      <c r="N96" s="1514"/>
      <c r="O96" s="1514"/>
      <c r="P96" s="1514"/>
      <c r="Q96" s="1514"/>
      <c r="R96" s="1514"/>
      <c r="S96" s="1514"/>
      <c r="T96" s="1514"/>
      <c r="U96" s="1514"/>
      <c r="V96" s="1514"/>
      <c r="W96" s="1515"/>
      <c r="X96" s="480"/>
      <c r="Y96" s="481"/>
    </row>
    <row r="97" spans="1:27" ht="15" customHeight="1">
      <c r="A97" s="290"/>
      <c r="B97" s="1478"/>
      <c r="C97" s="1494"/>
      <c r="D97" s="1493"/>
      <c r="E97" s="1493"/>
      <c r="F97" s="1493"/>
      <c r="G97" s="1493"/>
      <c r="H97" s="1493"/>
      <c r="I97" s="1516" t="s">
        <v>334</v>
      </c>
      <c r="J97" s="1517"/>
      <c r="K97" s="1517"/>
      <c r="L97" s="1517"/>
      <c r="M97" s="1517"/>
      <c r="N97" s="1517"/>
      <c r="O97" s="1517"/>
      <c r="P97" s="1517"/>
      <c r="Q97" s="1517"/>
      <c r="R97" s="1517"/>
      <c r="S97" s="1517"/>
      <c r="T97" s="1517"/>
      <c r="U97" s="1517"/>
      <c r="V97" s="1517"/>
      <c r="W97" s="1518"/>
      <c r="X97" s="480"/>
      <c r="Y97" s="481"/>
    </row>
    <row r="98" spans="1:27" ht="15" customHeight="1">
      <c r="A98" s="290"/>
      <c r="B98" s="1478"/>
      <c r="C98" s="1495"/>
      <c r="D98" s="1496"/>
      <c r="E98" s="1496"/>
      <c r="F98" s="1496"/>
      <c r="G98" s="1496"/>
      <c r="H98" s="1496"/>
      <c r="I98" s="1519" t="s">
        <v>335</v>
      </c>
      <c r="J98" s="1520"/>
      <c r="K98" s="1520"/>
      <c r="L98" s="1520"/>
      <c r="M98" s="1520"/>
      <c r="N98" s="1520"/>
      <c r="O98" s="1520"/>
      <c r="P98" s="1520"/>
      <c r="Q98" s="1520"/>
      <c r="R98" s="1520"/>
      <c r="S98" s="1520"/>
      <c r="T98" s="1520"/>
      <c r="U98" s="1520"/>
      <c r="V98" s="1520"/>
      <c r="W98" s="1521"/>
      <c r="X98" s="482"/>
      <c r="Y98" s="483"/>
    </row>
    <row r="99" spans="1:27" ht="15" customHeight="1">
      <c r="A99" s="290"/>
      <c r="B99" s="1478"/>
      <c r="C99" s="1568" t="s">
        <v>331</v>
      </c>
      <c r="D99" s="1569"/>
      <c r="E99" s="1569"/>
      <c r="F99" s="1569"/>
      <c r="G99" s="1569"/>
      <c r="H99" s="1569"/>
      <c r="I99" s="1569"/>
      <c r="J99" s="1569"/>
      <c r="K99" s="1569"/>
      <c r="L99" s="1569"/>
      <c r="M99" s="1569"/>
      <c r="N99" s="1570"/>
      <c r="O99" s="1218"/>
      <c r="P99" s="1218"/>
      <c r="Q99" s="1219"/>
      <c r="R99" s="1571" t="s">
        <v>209</v>
      </c>
      <c r="S99" s="1572"/>
      <c r="T99" s="1572"/>
      <c r="U99" s="1572"/>
      <c r="V99" s="1573"/>
      <c r="W99" s="1222"/>
      <c r="X99" s="1222"/>
      <c r="Y99" s="1223"/>
    </row>
    <row r="100" spans="1:27" ht="15" customHeight="1">
      <c r="A100" s="290"/>
      <c r="B100" s="1478"/>
      <c r="C100" s="1551" t="s">
        <v>942</v>
      </c>
      <c r="D100" s="1552"/>
      <c r="E100" s="1552"/>
      <c r="F100" s="1552"/>
      <c r="G100" s="1552"/>
      <c r="H100" s="1552"/>
      <c r="I100" s="1552"/>
      <c r="J100" s="1552"/>
      <c r="K100" s="1553"/>
      <c r="L100" s="295" t="s">
        <v>180</v>
      </c>
      <c r="M100" s="295" t="s">
        <v>181</v>
      </c>
      <c r="N100" s="295"/>
      <c r="O100" s="295" t="s">
        <v>182</v>
      </c>
      <c r="P100" s="295" t="s">
        <v>183</v>
      </c>
      <c r="Q100" s="295" t="s">
        <v>184</v>
      </c>
      <c r="R100" s="295" t="s">
        <v>60</v>
      </c>
      <c r="S100" s="295" t="s">
        <v>60</v>
      </c>
      <c r="T100" s="295" t="s">
        <v>182</v>
      </c>
      <c r="U100" s="350" t="s">
        <v>185</v>
      </c>
      <c r="V100" s="296"/>
      <c r="W100" s="296"/>
      <c r="X100" s="351"/>
      <c r="Y100" s="305"/>
    </row>
    <row r="101" spans="1:27" ht="15" customHeight="1" thickBot="1">
      <c r="A101" s="290"/>
      <c r="B101" s="1563"/>
      <c r="C101" s="1554" t="s">
        <v>946</v>
      </c>
      <c r="D101" s="1555"/>
      <c r="E101" s="1555"/>
      <c r="F101" s="1555"/>
      <c r="G101" s="1555"/>
      <c r="H101" s="1555"/>
      <c r="I101" s="1555"/>
      <c r="J101" s="1555"/>
      <c r="K101" s="1556"/>
      <c r="L101" s="352" t="s">
        <v>180</v>
      </c>
      <c r="M101" s="306" t="s">
        <v>181</v>
      </c>
      <c r="N101" s="306"/>
      <c r="O101" s="306" t="s">
        <v>182</v>
      </c>
      <c r="P101" s="306" t="s">
        <v>183</v>
      </c>
      <c r="Q101" s="306" t="s">
        <v>184</v>
      </c>
      <c r="R101" s="306" t="s">
        <v>60</v>
      </c>
      <c r="S101" s="306" t="s">
        <v>60</v>
      </c>
      <c r="T101" s="306" t="s">
        <v>182</v>
      </c>
      <c r="U101" s="353" t="s">
        <v>185</v>
      </c>
      <c r="V101" s="354"/>
      <c r="W101" s="354"/>
      <c r="X101" s="355"/>
      <c r="Y101" s="356"/>
    </row>
    <row r="102" spans="1:27" ht="29.25" customHeight="1">
      <c r="A102" s="290"/>
      <c r="B102" s="357" t="s">
        <v>336</v>
      </c>
      <c r="C102" s="1557" t="s">
        <v>337</v>
      </c>
      <c r="D102" s="1557"/>
      <c r="E102" s="1557"/>
      <c r="F102" s="1557"/>
      <c r="G102" s="1557"/>
      <c r="H102" s="1557"/>
      <c r="I102" s="1557"/>
      <c r="J102" s="1557"/>
      <c r="K102" s="1557"/>
      <c r="L102" s="1557"/>
      <c r="M102" s="1557"/>
      <c r="N102" s="1557"/>
      <c r="O102" s="1557"/>
      <c r="P102" s="1557"/>
      <c r="Q102" s="1557"/>
      <c r="R102" s="1557"/>
      <c r="S102" s="1557"/>
      <c r="T102" s="1557"/>
      <c r="U102" s="1557"/>
      <c r="V102" s="1557"/>
      <c r="W102" s="1557"/>
      <c r="X102" s="1557"/>
      <c r="Y102" s="290"/>
    </row>
    <row r="103" spans="1:27" ht="48.75" customHeight="1">
      <c r="A103" s="290"/>
      <c r="B103" s="357" t="s">
        <v>336</v>
      </c>
      <c r="C103" s="1557" t="s">
        <v>338</v>
      </c>
      <c r="D103" s="1557"/>
      <c r="E103" s="1557"/>
      <c r="F103" s="1557"/>
      <c r="G103" s="1557"/>
      <c r="H103" s="1557"/>
      <c r="I103" s="1557"/>
      <c r="J103" s="1557"/>
      <c r="K103" s="1557"/>
      <c r="L103" s="1557"/>
      <c r="M103" s="1557"/>
      <c r="N103" s="1557"/>
      <c r="O103" s="1557"/>
      <c r="P103" s="1557"/>
      <c r="Q103" s="1557"/>
      <c r="R103" s="1557"/>
      <c r="S103" s="1557"/>
      <c r="T103" s="1557"/>
      <c r="U103" s="1557"/>
      <c r="V103" s="1557"/>
      <c r="W103" s="1557"/>
      <c r="X103" s="1557"/>
      <c r="Y103" s="290"/>
    </row>
    <row r="104" spans="1:27" ht="12" customHeight="1">
      <c r="A104" s="290"/>
      <c r="B104" s="357"/>
      <c r="C104" s="358"/>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290"/>
    </row>
    <row r="105" spans="1:27" ht="18" customHeight="1" thickBot="1">
      <c r="A105" s="290" t="s">
        <v>339</v>
      </c>
      <c r="B105" s="311"/>
      <c r="C105" s="312"/>
      <c r="D105" s="312"/>
      <c r="E105" s="313"/>
      <c r="F105" s="313"/>
      <c r="G105" s="312"/>
      <c r="H105" s="312"/>
      <c r="I105" s="312"/>
      <c r="J105" s="312"/>
      <c r="K105" s="312"/>
      <c r="L105" s="312"/>
      <c r="M105" s="312"/>
      <c r="N105" s="312"/>
      <c r="O105" s="312"/>
      <c r="P105" s="312"/>
      <c r="Q105" s="312"/>
      <c r="R105" s="312"/>
      <c r="S105" s="312"/>
      <c r="T105" s="312"/>
      <c r="U105" s="312"/>
      <c r="V105" s="312"/>
      <c r="W105" s="314"/>
      <c r="X105" s="314"/>
      <c r="Y105" s="314"/>
      <c r="Z105" s="193"/>
    </row>
    <row r="106" spans="1:27" ht="18" customHeight="1">
      <c r="A106" s="290"/>
      <c r="B106" s="1286" t="s">
        <v>340</v>
      </c>
      <c r="C106" s="1287"/>
      <c r="D106" s="1287"/>
      <c r="E106" s="1287"/>
      <c r="F106" s="1287"/>
      <c r="G106" s="1287"/>
      <c r="H106" s="1287"/>
      <c r="I106" s="1287"/>
      <c r="J106" s="1287"/>
      <c r="K106" s="1287"/>
      <c r="L106" s="1287"/>
      <c r="M106" s="1287"/>
      <c r="N106" s="1558" t="s">
        <v>341</v>
      </c>
      <c r="O106" s="1559"/>
      <c r="P106" s="1559"/>
      <c r="Q106" s="1560"/>
      <c r="R106" s="1558" t="s">
        <v>342</v>
      </c>
      <c r="S106" s="1559"/>
      <c r="T106" s="1559"/>
      <c r="U106" s="1559"/>
      <c r="V106" s="1559"/>
      <c r="W106" s="1559"/>
      <c r="X106" s="1559"/>
      <c r="Y106" s="1561"/>
    </row>
    <row r="107" spans="1:27" ht="18" customHeight="1" thickBot="1">
      <c r="A107" s="290"/>
      <c r="B107" s="1537" t="s">
        <v>343</v>
      </c>
      <c r="C107" s="1538"/>
      <c r="D107" s="1538"/>
      <c r="E107" s="1538"/>
      <c r="F107" s="1538"/>
      <c r="G107" s="1538"/>
      <c r="H107" s="1538"/>
      <c r="I107" s="1538"/>
      <c r="J107" s="1538"/>
      <c r="K107" s="1538"/>
      <c r="L107" s="1538"/>
      <c r="M107" s="1538"/>
      <c r="N107" s="1539" t="s">
        <v>341</v>
      </c>
      <c r="O107" s="1540"/>
      <c r="P107" s="1540"/>
      <c r="Q107" s="1541"/>
      <c r="R107" s="1542" t="s">
        <v>342</v>
      </c>
      <c r="S107" s="1543"/>
      <c r="T107" s="1543"/>
      <c r="U107" s="1543"/>
      <c r="V107" s="1543"/>
      <c r="W107" s="1543"/>
      <c r="X107" s="1543"/>
      <c r="Y107" s="1544"/>
    </row>
    <row r="108" spans="1:27" ht="15" customHeight="1">
      <c r="A108" s="290"/>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row>
    <row r="109" spans="1:27" ht="15" customHeight="1" thickBot="1">
      <c r="A109" s="3" t="s">
        <v>344</v>
      </c>
      <c r="B109" s="192"/>
      <c r="C109" s="193"/>
      <c r="D109" s="193"/>
      <c r="E109" s="194"/>
      <c r="F109" s="194"/>
      <c r="G109" s="193"/>
      <c r="H109" s="193"/>
      <c r="I109" s="193"/>
      <c r="J109" s="193"/>
      <c r="K109" s="193"/>
      <c r="L109" s="193"/>
      <c r="M109" s="193"/>
      <c r="N109" s="193"/>
      <c r="O109" s="193"/>
      <c r="P109" s="193"/>
      <c r="Q109" s="193"/>
      <c r="R109" s="193"/>
      <c r="S109" s="193"/>
      <c r="T109" s="193"/>
      <c r="U109" s="193"/>
      <c r="V109" s="193"/>
      <c r="W109" s="288"/>
      <c r="X109" s="288"/>
      <c r="Y109" s="288"/>
    </row>
    <row r="110" spans="1:27" ht="54" customHeight="1" thickBot="1">
      <c r="B110" s="1545" t="s">
        <v>345</v>
      </c>
      <c r="C110" s="1546"/>
      <c r="D110" s="1546"/>
      <c r="E110" s="1546"/>
      <c r="F110" s="1546"/>
      <c r="G110" s="1546"/>
      <c r="H110" s="1546"/>
      <c r="I110" s="1546"/>
      <c r="J110" s="1546"/>
      <c r="K110" s="1546"/>
      <c r="L110" s="1546"/>
      <c r="M110" s="1546"/>
      <c r="N110" s="1547" t="s">
        <v>341</v>
      </c>
      <c r="O110" s="1548"/>
      <c r="P110" s="1548"/>
      <c r="Q110" s="1549"/>
      <c r="R110" s="1547" t="s">
        <v>346</v>
      </c>
      <c r="S110" s="1548"/>
      <c r="T110" s="1548"/>
      <c r="U110" s="1548"/>
      <c r="V110" s="1548"/>
      <c r="W110" s="1548"/>
      <c r="X110" s="1548"/>
      <c r="Y110" s="1550"/>
    </row>
    <row r="111" spans="1:27" ht="11.25" customHeight="1"/>
    <row r="112" spans="1:27" s="15" customFormat="1" ht="21.75" customHeight="1">
      <c r="A112" s="1532" t="s">
        <v>347</v>
      </c>
      <c r="B112" s="1532"/>
      <c r="C112" s="1532"/>
      <c r="D112" s="1532"/>
      <c r="E112" s="1532"/>
      <c r="F112" s="1532"/>
      <c r="G112" s="1532"/>
      <c r="H112" s="1533"/>
      <c r="I112" s="1533"/>
      <c r="J112" s="489"/>
      <c r="K112" s="489"/>
      <c r="L112" s="489"/>
      <c r="M112" s="489"/>
      <c r="N112" s="489"/>
      <c r="O112" s="489"/>
      <c r="P112" s="489"/>
      <c r="Q112" s="489"/>
      <c r="R112" s="489"/>
      <c r="S112" s="489"/>
      <c r="T112" s="489"/>
      <c r="U112" s="489"/>
      <c r="V112" s="360"/>
      <c r="W112" s="359"/>
      <c r="X112" s="360"/>
      <c r="Y112" s="360"/>
      <c r="Z112" s="360"/>
      <c r="AA112" s="360"/>
    </row>
    <row r="113" spans="1:27" s="199" customFormat="1" ht="30" customHeight="1">
      <c r="A113" s="490"/>
      <c r="B113" s="1534" t="s">
        <v>348</v>
      </c>
      <c r="C113" s="1535"/>
      <c r="D113" s="1535"/>
      <c r="E113" s="1535"/>
      <c r="F113" s="1535"/>
      <c r="G113" s="1535"/>
      <c r="H113" s="1536"/>
      <c r="I113" s="491"/>
      <c r="J113" s="492"/>
      <c r="K113" s="492" t="s">
        <v>349</v>
      </c>
      <c r="L113" s="492"/>
      <c r="M113" s="492"/>
      <c r="N113" s="492"/>
      <c r="O113" s="492" t="s">
        <v>350</v>
      </c>
      <c r="P113" s="492"/>
      <c r="Q113" s="492"/>
      <c r="R113" s="492"/>
      <c r="S113" s="492" t="s">
        <v>351</v>
      </c>
      <c r="T113" s="492"/>
      <c r="U113" s="492"/>
      <c r="V113" s="493"/>
      <c r="W113" s="361"/>
      <c r="X113" s="362"/>
      <c r="Y113" s="362"/>
      <c r="Z113" s="3"/>
      <c r="AA113" s="3"/>
    </row>
    <row r="114" spans="1:27" s="363" customFormat="1" ht="18" customHeight="1">
      <c r="A114" s="191"/>
      <c r="B114" s="191"/>
      <c r="C114" s="191"/>
      <c r="D114" s="191"/>
      <c r="E114" s="191"/>
      <c r="F114" s="191"/>
      <c r="G114" s="191"/>
      <c r="H114" s="191"/>
      <c r="I114" s="191"/>
      <c r="J114" s="191"/>
      <c r="K114" s="191"/>
      <c r="L114" s="191"/>
      <c r="M114" s="191"/>
      <c r="N114" s="191"/>
      <c r="O114" s="191"/>
      <c r="P114" s="191"/>
      <c r="Q114" s="191"/>
      <c r="R114" s="191"/>
      <c r="S114" s="191"/>
      <c r="T114" s="191"/>
      <c r="U114" s="191"/>
      <c r="V114" s="191"/>
      <c r="W114" s="191"/>
    </row>
    <row r="115" spans="1:27" ht="15" customHeight="1">
      <c r="A115" s="290"/>
      <c r="B115" s="290"/>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row>
    <row r="116" spans="1:27" ht="15" customHeight="1">
      <c r="A116" s="290"/>
      <c r="B116" s="290"/>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row>
    <row r="117" spans="1:27" ht="15" customHeight="1">
      <c r="A117" s="290"/>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row>
    <row r="118" spans="1:27" ht="15" customHeight="1">
      <c r="A118" s="290"/>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row>
    <row r="119" spans="1:27" ht="15" customHeight="1">
      <c r="A119" s="290"/>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row>
    <row r="120" spans="1:27" ht="15" customHeight="1">
      <c r="A120" s="290"/>
      <c r="B120" s="290"/>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row>
    <row r="121" spans="1:27" ht="15" customHeight="1">
      <c r="A121" s="290"/>
      <c r="B121" s="290"/>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row>
    <row r="122" spans="1:27" ht="15" customHeight="1">
      <c r="A122" s="290"/>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row>
    <row r="123" spans="1:27" ht="15" customHeight="1">
      <c r="A123" s="290"/>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row>
    <row r="124" spans="1:27" ht="15" customHeight="1">
      <c r="A124" s="290"/>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row>
    <row r="125" spans="1:27" ht="15" customHeight="1">
      <c r="A125" s="290"/>
      <c r="B125" s="290"/>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row>
    <row r="126" spans="1:27" ht="15" customHeight="1">
      <c r="A126" s="290"/>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row>
    <row r="127" spans="1:27" ht="15" customHeight="1">
      <c r="A127" s="290"/>
      <c r="B127" s="290"/>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row>
    <row r="128" spans="1:27" ht="15" customHeight="1">
      <c r="A128" s="290"/>
      <c r="B128" s="290"/>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row>
    <row r="129" spans="1:25" ht="15" customHeight="1">
      <c r="A129" s="290"/>
      <c r="B129" s="290"/>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row>
    <row r="130" spans="1:25" ht="15" customHeight="1">
      <c r="A130" s="290"/>
      <c r="B130" s="290"/>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row>
    <row r="131" spans="1:25" ht="15" customHeight="1">
      <c r="A131" s="290"/>
      <c r="B131" s="290"/>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row>
    <row r="132" spans="1:25" ht="15" customHeight="1">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row>
    <row r="133" spans="1:25" ht="15" customHeight="1">
      <c r="A133" s="290"/>
      <c r="B133" s="290"/>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row>
    <row r="134" spans="1:25" ht="15" customHeight="1">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row>
    <row r="135" spans="1:25" ht="15" customHeight="1">
      <c r="A135" s="290"/>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row>
    <row r="136" spans="1:25" ht="15" customHeight="1">
      <c r="A136" s="290"/>
      <c r="B136" s="290"/>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row>
    <row r="137" spans="1:25" ht="15" customHeight="1">
      <c r="A137" s="290"/>
      <c r="B137" s="290"/>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row>
    <row r="138" spans="1:25" ht="15" customHeight="1">
      <c r="A138" s="290"/>
      <c r="B138" s="29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row>
    <row r="139" spans="1:25" ht="15" customHeight="1">
      <c r="A139" s="290"/>
      <c r="B139" s="290"/>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row>
    <row r="140" spans="1:25" ht="15" customHeight="1">
      <c r="A140" s="290"/>
      <c r="B140" s="290"/>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row>
    <row r="141" spans="1:25" ht="15" customHeight="1">
      <c r="A141" s="290"/>
      <c r="B141" s="29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row>
    <row r="142" spans="1:25" ht="15" customHeight="1">
      <c r="A142" s="290"/>
      <c r="B142" s="290"/>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row>
    <row r="143" spans="1:25" ht="15" customHeight="1">
      <c r="A143" s="290"/>
      <c r="B143" s="290"/>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row>
    <row r="144" spans="1:25" ht="15" customHeight="1">
      <c r="A144" s="290"/>
      <c r="B144" s="290"/>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row>
    <row r="145" spans="1:25" ht="15" customHeight="1">
      <c r="A145" s="290"/>
      <c r="B145" s="29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row>
    <row r="146" spans="1:25" ht="15" customHeight="1">
      <c r="A146" s="290"/>
      <c r="B146" s="290"/>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row>
    <row r="147" spans="1:25" ht="15" customHeight="1">
      <c r="A147" s="290"/>
      <c r="B147" s="290"/>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row>
    <row r="148" spans="1:25" ht="15" customHeight="1">
      <c r="A148" s="290"/>
      <c r="B148" s="29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row>
    <row r="149" spans="1:25" ht="15" customHeight="1">
      <c r="A149" s="290"/>
      <c r="B149" s="290"/>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row>
    <row r="150" spans="1:25" ht="15" customHeight="1">
      <c r="A150" s="290"/>
      <c r="B150" s="290"/>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row>
    <row r="151" spans="1:25" ht="15" customHeight="1">
      <c r="A151" s="290"/>
      <c r="B151" s="290"/>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row>
    <row r="152" spans="1:25" ht="15" customHeight="1">
      <c r="A152" s="290"/>
      <c r="B152" s="290"/>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row>
    <row r="153" spans="1:25" ht="15" customHeight="1">
      <c r="A153" s="290"/>
      <c r="B153" s="290"/>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row>
    <row r="154" spans="1:25" ht="15" customHeight="1">
      <c r="A154" s="290"/>
      <c r="B154" s="290"/>
      <c r="C154" s="290"/>
      <c r="D154" s="290"/>
      <c r="E154" s="290"/>
      <c r="F154" s="290"/>
      <c r="G154" s="290"/>
      <c r="H154" s="290"/>
      <c r="I154" s="290"/>
      <c r="J154" s="290"/>
      <c r="K154" s="290"/>
      <c r="L154" s="290"/>
      <c r="M154" s="290"/>
      <c r="N154" s="290"/>
      <c r="O154" s="290"/>
      <c r="P154" s="290"/>
      <c r="Q154" s="290"/>
      <c r="R154" s="290"/>
      <c r="S154" s="290"/>
      <c r="T154" s="290"/>
      <c r="U154" s="290"/>
      <c r="V154" s="290"/>
      <c r="W154" s="290"/>
      <c r="X154" s="290"/>
      <c r="Y154" s="290"/>
    </row>
    <row r="155" spans="1:25" ht="15" customHeight="1">
      <c r="A155" s="290"/>
      <c r="B155" s="290"/>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290"/>
    </row>
    <row r="156" spans="1:25" ht="15" customHeight="1">
      <c r="A156" s="290"/>
      <c r="B156" s="290"/>
      <c r="C156" s="290"/>
      <c r="D156" s="290"/>
      <c r="E156" s="290"/>
      <c r="F156" s="290"/>
      <c r="G156" s="290"/>
      <c r="H156" s="290"/>
      <c r="I156" s="290"/>
      <c r="J156" s="290"/>
      <c r="K156" s="290"/>
      <c r="L156" s="290"/>
      <c r="M156" s="290"/>
      <c r="N156" s="290"/>
      <c r="O156" s="290"/>
      <c r="P156" s="290"/>
      <c r="Q156" s="290"/>
      <c r="R156" s="290"/>
      <c r="S156" s="290"/>
      <c r="T156" s="290"/>
      <c r="U156" s="290"/>
      <c r="V156" s="290"/>
      <c r="W156" s="290"/>
      <c r="X156" s="290"/>
      <c r="Y156" s="290"/>
    </row>
    <row r="157" spans="1:25" ht="15" customHeight="1">
      <c r="A157" s="290"/>
      <c r="B157" s="290"/>
      <c r="C157" s="290"/>
      <c r="D157" s="290"/>
      <c r="E157" s="290"/>
      <c r="F157" s="290"/>
      <c r="G157" s="290"/>
      <c r="H157" s="290"/>
      <c r="I157" s="290"/>
      <c r="J157" s="290"/>
      <c r="K157" s="290"/>
      <c r="L157" s="290"/>
      <c r="M157" s="290"/>
      <c r="N157" s="290"/>
      <c r="O157" s="290"/>
      <c r="P157" s="290"/>
      <c r="Q157" s="290"/>
      <c r="R157" s="290"/>
      <c r="S157" s="290"/>
      <c r="T157" s="290"/>
      <c r="U157" s="290"/>
      <c r="V157" s="290"/>
      <c r="W157" s="290"/>
      <c r="X157" s="290"/>
      <c r="Y157" s="290"/>
    </row>
    <row r="158" spans="1:25" ht="15" customHeight="1">
      <c r="A158" s="290"/>
      <c r="B158" s="290"/>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290"/>
    </row>
    <row r="159" spans="1:25" ht="15" customHeight="1">
      <c r="A159" s="290"/>
      <c r="B159" s="290"/>
      <c r="C159" s="290"/>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290"/>
    </row>
    <row r="160" spans="1:25" ht="15" customHeight="1">
      <c r="A160" s="290"/>
      <c r="B160" s="290"/>
      <c r="C160" s="290"/>
      <c r="D160" s="290"/>
      <c r="E160" s="290"/>
      <c r="F160" s="290"/>
      <c r="G160" s="290"/>
      <c r="H160" s="290"/>
      <c r="I160" s="290"/>
      <c r="J160" s="290"/>
      <c r="K160" s="290"/>
      <c r="L160" s="290"/>
      <c r="M160" s="290"/>
      <c r="N160" s="290"/>
      <c r="O160" s="290"/>
      <c r="P160" s="290"/>
      <c r="Q160" s="290"/>
      <c r="R160" s="290"/>
      <c r="S160" s="290"/>
      <c r="T160" s="290"/>
      <c r="U160" s="290"/>
      <c r="V160" s="290"/>
      <c r="W160" s="290"/>
      <c r="X160" s="290"/>
      <c r="Y160" s="290"/>
    </row>
    <row r="161" spans="1:25" ht="15" customHeight="1">
      <c r="A161" s="290"/>
      <c r="B161" s="290"/>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290"/>
    </row>
    <row r="162" spans="1:25" ht="15" customHeight="1">
      <c r="A162" s="290"/>
      <c r="B162" s="290"/>
      <c r="C162" s="290"/>
      <c r="D162" s="290"/>
      <c r="E162" s="290"/>
      <c r="F162" s="290"/>
      <c r="G162" s="290"/>
      <c r="H162" s="290"/>
      <c r="I162" s="290"/>
      <c r="J162" s="290"/>
      <c r="K162" s="290"/>
      <c r="L162" s="290"/>
      <c r="M162" s="290"/>
      <c r="N162" s="290"/>
      <c r="O162" s="290"/>
      <c r="P162" s="290"/>
      <c r="Q162" s="290"/>
      <c r="R162" s="290"/>
      <c r="S162" s="290"/>
      <c r="T162" s="290"/>
      <c r="U162" s="290"/>
      <c r="V162" s="290"/>
      <c r="W162" s="290"/>
      <c r="X162" s="290"/>
      <c r="Y162" s="290"/>
    </row>
    <row r="163" spans="1:25" ht="15" customHeight="1">
      <c r="A163" s="290"/>
      <c r="B163" s="290"/>
      <c r="C163" s="290"/>
      <c r="D163" s="290"/>
      <c r="E163" s="290"/>
      <c r="F163" s="290"/>
      <c r="G163" s="290"/>
      <c r="H163" s="290"/>
      <c r="I163" s="290"/>
      <c r="J163" s="290"/>
      <c r="K163" s="290"/>
      <c r="L163" s="290"/>
      <c r="M163" s="290"/>
      <c r="N163" s="290"/>
      <c r="O163" s="290"/>
      <c r="P163" s="290"/>
      <c r="Q163" s="290"/>
      <c r="R163" s="290"/>
      <c r="S163" s="290"/>
      <c r="T163" s="290"/>
      <c r="U163" s="290"/>
      <c r="V163" s="290"/>
      <c r="W163" s="290"/>
      <c r="X163" s="290"/>
      <c r="Y163" s="290"/>
    </row>
    <row r="164" spans="1:25" ht="15" customHeight="1"/>
    <row r="165" spans="1:25" ht="15" customHeight="1"/>
    <row r="166" spans="1:25" ht="15" customHeight="1"/>
    <row r="167" spans="1:25" ht="15" customHeight="1"/>
    <row r="168" spans="1:25" ht="15" customHeight="1"/>
    <row r="169" spans="1:25" ht="15" customHeight="1"/>
    <row r="170" spans="1:25" ht="15" customHeight="1"/>
    <row r="171" spans="1:25" ht="15" customHeight="1"/>
    <row r="172" spans="1:25" ht="15" customHeight="1"/>
    <row r="173" spans="1:25" ht="15" customHeight="1"/>
    <row r="174" spans="1:25" ht="15" customHeight="1"/>
    <row r="175" spans="1:25" ht="15" customHeight="1"/>
    <row r="176" spans="1:2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sheetData>
  <mergeCells count="256">
    <mergeCell ref="A112:I112"/>
    <mergeCell ref="B113:H113"/>
    <mergeCell ref="B107:M107"/>
    <mergeCell ref="N107:Q107"/>
    <mergeCell ref="R107:Y107"/>
    <mergeCell ref="B110:M110"/>
    <mergeCell ref="N110:Q110"/>
    <mergeCell ref="R110:Y110"/>
    <mergeCell ref="W99:Y99"/>
    <mergeCell ref="C100:K100"/>
    <mergeCell ref="C101:K101"/>
    <mergeCell ref="C102:X102"/>
    <mergeCell ref="C103:X103"/>
    <mergeCell ref="B106:M106"/>
    <mergeCell ref="N106:Q106"/>
    <mergeCell ref="R106:Y106"/>
    <mergeCell ref="B93:B101"/>
    <mergeCell ref="C93:H93"/>
    <mergeCell ref="I93:K93"/>
    <mergeCell ref="L93:R93"/>
    <mergeCell ref="C99:N99"/>
    <mergeCell ref="O99:Q99"/>
    <mergeCell ref="R99:V99"/>
    <mergeCell ref="S93:Y93"/>
    <mergeCell ref="C94:H98"/>
    <mergeCell ref="I94:W94"/>
    <mergeCell ref="X94:Y94"/>
    <mergeCell ref="I95:W95"/>
    <mergeCell ref="X95:Y95"/>
    <mergeCell ref="I96:W96"/>
    <mergeCell ref="I97:W97"/>
    <mergeCell ref="I98:W98"/>
    <mergeCell ref="I87:W87"/>
    <mergeCell ref="I88:W88"/>
    <mergeCell ref="I89:W89"/>
    <mergeCell ref="C90:N90"/>
    <mergeCell ref="O90:Q90"/>
    <mergeCell ref="R90:V90"/>
    <mergeCell ref="W90:Y90"/>
    <mergeCell ref="B84:B92"/>
    <mergeCell ref="C84:H84"/>
    <mergeCell ref="I84:K84"/>
    <mergeCell ref="L84:R84"/>
    <mergeCell ref="S84:Y84"/>
    <mergeCell ref="C85:H89"/>
    <mergeCell ref="I85:W85"/>
    <mergeCell ref="X85:Y85"/>
    <mergeCell ref="I86:W86"/>
    <mergeCell ref="X86:Y86"/>
    <mergeCell ref="C91:K91"/>
    <mergeCell ref="C92:K92"/>
    <mergeCell ref="B79:F79"/>
    <mergeCell ref="G79:M79"/>
    <mergeCell ref="N79:P79"/>
    <mergeCell ref="Q79:V79"/>
    <mergeCell ref="W79:Y79"/>
    <mergeCell ref="B80:F80"/>
    <mergeCell ref="G80:M80"/>
    <mergeCell ref="N80:P80"/>
    <mergeCell ref="Q80:V80"/>
    <mergeCell ref="W80:Y80"/>
    <mergeCell ref="B78:N78"/>
    <mergeCell ref="O78:Y78"/>
    <mergeCell ref="W74:Y74"/>
    <mergeCell ref="G75:N75"/>
    <mergeCell ref="O75:Q75"/>
    <mergeCell ref="R75:V75"/>
    <mergeCell ref="W75:Y75"/>
    <mergeCell ref="G76:N76"/>
    <mergeCell ref="O76:Q76"/>
    <mergeCell ref="R76:V76"/>
    <mergeCell ref="W76:Y76"/>
    <mergeCell ref="B72:N72"/>
    <mergeCell ref="O72:Y72"/>
    <mergeCell ref="B73:F77"/>
    <mergeCell ref="G73:N73"/>
    <mergeCell ref="O73:Q73"/>
    <mergeCell ref="R73:V73"/>
    <mergeCell ref="W73:Y73"/>
    <mergeCell ref="G74:N74"/>
    <mergeCell ref="O74:Q74"/>
    <mergeCell ref="R74:V74"/>
    <mergeCell ref="G77:N77"/>
    <mergeCell ref="O77:Q77"/>
    <mergeCell ref="R77:V77"/>
    <mergeCell ref="W77:Y77"/>
    <mergeCell ref="B64:U64"/>
    <mergeCell ref="V64:Y64"/>
    <mergeCell ref="B65:U65"/>
    <mergeCell ref="V65:Y65"/>
    <mergeCell ref="B67:Y67"/>
    <mergeCell ref="B69:Y69"/>
    <mergeCell ref="B61:U61"/>
    <mergeCell ref="V61:Y61"/>
    <mergeCell ref="B62:U62"/>
    <mergeCell ref="V62:Y62"/>
    <mergeCell ref="B63:U63"/>
    <mergeCell ref="V63:Y63"/>
    <mergeCell ref="B58:M58"/>
    <mergeCell ref="N58:Y58"/>
    <mergeCell ref="B59:U59"/>
    <mergeCell ref="V59:Y59"/>
    <mergeCell ref="B60:U60"/>
    <mergeCell ref="V60:Y60"/>
    <mergeCell ref="B57:G57"/>
    <mergeCell ref="H57:J57"/>
    <mergeCell ref="K57:P57"/>
    <mergeCell ref="Q57:S57"/>
    <mergeCell ref="T57:W57"/>
    <mergeCell ref="X57:Y57"/>
    <mergeCell ref="B56:G56"/>
    <mergeCell ref="H56:J56"/>
    <mergeCell ref="K56:P56"/>
    <mergeCell ref="Q56:S56"/>
    <mergeCell ref="T56:W56"/>
    <mergeCell ref="X56:Y56"/>
    <mergeCell ref="B55:E55"/>
    <mergeCell ref="F55:I55"/>
    <mergeCell ref="J55:M55"/>
    <mergeCell ref="N55:Q55"/>
    <mergeCell ref="R55:U55"/>
    <mergeCell ref="V55:Y55"/>
    <mergeCell ref="B54:E54"/>
    <mergeCell ref="F54:I54"/>
    <mergeCell ref="J54:M54"/>
    <mergeCell ref="N54:Q54"/>
    <mergeCell ref="R54:U54"/>
    <mergeCell ref="V54:Y54"/>
    <mergeCell ref="B49:G49"/>
    <mergeCell ref="H49:Y49"/>
    <mergeCell ref="B50:G50"/>
    <mergeCell ref="H50:Y50"/>
    <mergeCell ref="B51:G51"/>
    <mergeCell ref="H51:Y51"/>
    <mergeCell ref="W46:Y46"/>
    <mergeCell ref="W47:Y47"/>
    <mergeCell ref="B48:G48"/>
    <mergeCell ref="H48:P48"/>
    <mergeCell ref="Q48:U48"/>
    <mergeCell ref="V48:Y48"/>
    <mergeCell ref="B42:G42"/>
    <mergeCell ref="H42:Y42"/>
    <mergeCell ref="B43:G43"/>
    <mergeCell ref="H43:Y43"/>
    <mergeCell ref="B44:G44"/>
    <mergeCell ref="H44:O44"/>
    <mergeCell ref="P44:V44"/>
    <mergeCell ref="W44:Y44"/>
    <mergeCell ref="B40:G40"/>
    <mergeCell ref="H40:K40"/>
    <mergeCell ref="L40:P40"/>
    <mergeCell ref="Q40:T40"/>
    <mergeCell ref="U40:Y40"/>
    <mergeCell ref="B41:G41"/>
    <mergeCell ref="H41:P41"/>
    <mergeCell ref="Q41:Y41"/>
    <mergeCell ref="B35:G35"/>
    <mergeCell ref="H35:M35"/>
    <mergeCell ref="N35:S35"/>
    <mergeCell ref="T35:Y35"/>
    <mergeCell ref="W38:Y38"/>
    <mergeCell ref="W39:Y39"/>
    <mergeCell ref="B33:N33"/>
    <mergeCell ref="O33:Q33"/>
    <mergeCell ref="R33:V33"/>
    <mergeCell ref="W33:Y33"/>
    <mergeCell ref="B34:E34"/>
    <mergeCell ref="F34:K34"/>
    <mergeCell ref="L34:Q34"/>
    <mergeCell ref="R34:V34"/>
    <mergeCell ref="W34:Y34"/>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3:Y23"/>
    <mergeCell ref="B24:D24"/>
    <mergeCell ref="E24:G24"/>
    <mergeCell ref="H24:J24"/>
    <mergeCell ref="N24:P24"/>
    <mergeCell ref="Q24:S24"/>
    <mergeCell ref="T24:V24"/>
    <mergeCell ref="U20:V20"/>
    <mergeCell ref="W20:Y20"/>
    <mergeCell ref="B21:E21"/>
    <mergeCell ref="F21:K21"/>
    <mergeCell ref="L21:N21"/>
    <mergeCell ref="O21:Q21"/>
    <mergeCell ref="R21:T21"/>
    <mergeCell ref="U21:V21"/>
    <mergeCell ref="W21:Y21"/>
    <mergeCell ref="B20:E20"/>
    <mergeCell ref="F20:H20"/>
    <mergeCell ref="I20:K20"/>
    <mergeCell ref="L20:N20"/>
    <mergeCell ref="O20:Q20"/>
    <mergeCell ref="R20:T20"/>
    <mergeCell ref="B18:N18"/>
    <mergeCell ref="O18:Q18"/>
    <mergeCell ref="R18:V18"/>
    <mergeCell ref="W18:Y18"/>
    <mergeCell ref="B19:K19"/>
    <mergeCell ref="X19:Y19"/>
    <mergeCell ref="B16:J16"/>
    <mergeCell ref="K16:Q16"/>
    <mergeCell ref="R16:V16"/>
    <mergeCell ref="W16:Y16"/>
    <mergeCell ref="B17:J17"/>
    <mergeCell ref="K17:Q17"/>
    <mergeCell ref="B13:F13"/>
    <mergeCell ref="G13:Y13"/>
    <mergeCell ref="B14:F15"/>
    <mergeCell ref="G14:Y14"/>
    <mergeCell ref="G15:Y15"/>
    <mergeCell ref="B10:H10"/>
    <mergeCell ref="I10:L10"/>
    <mergeCell ref="M10:S10"/>
    <mergeCell ref="T10:Y10"/>
    <mergeCell ref="B11:S11"/>
    <mergeCell ref="T11:Y11"/>
    <mergeCell ref="B7:Q7"/>
    <mergeCell ref="B8:J8"/>
    <mergeCell ref="K8:K9"/>
    <mergeCell ref="L8:L9"/>
    <mergeCell ref="M8:M9"/>
    <mergeCell ref="N8:Y8"/>
    <mergeCell ref="B9:J9"/>
    <mergeCell ref="N9:Y9"/>
    <mergeCell ref="B12:S12"/>
    <mergeCell ref="T12:Y12"/>
    <mergeCell ref="B3:F4"/>
    <mergeCell ref="H3:K3"/>
    <mergeCell ref="L3:Y3"/>
    <mergeCell ref="H4:K4"/>
    <mergeCell ref="L4:Y4"/>
    <mergeCell ref="B5:I5"/>
    <mergeCell ref="J5:P5"/>
    <mergeCell ref="Q5:Y5"/>
    <mergeCell ref="B6:K6"/>
  </mergeCells>
  <phoneticPr fontId="4"/>
  <dataValidations count="3">
    <dataValidation type="list" allowBlank="1" showInputMessage="1" showErrorMessage="1" sqref="I84:K84 I93:K93" xr:uid="{81798D0F-21B1-4748-8849-E5D186285F93}">
      <formula1>"策定済,未策定"</formula1>
    </dataValidation>
    <dataValidation type="list" allowBlank="1" showInputMessage="1" showErrorMessage="1" sqref="X86:Y89 X95:Y98" xr:uid="{E57C1EF2-3439-4014-B4D6-A9B7AE4C2D1D}">
      <formula1>"○"</formula1>
    </dataValidation>
    <dataValidation type="list" allowBlank="1" showInputMessage="1" showErrorMessage="1" sqref="W90:Y90 O90:Q90 W99:Y99 O99:Q99" xr:uid="{21C4DB9F-4B7F-44AA-9002-694DF4C72ADB}">
      <formula1>"有,無"</formula1>
    </dataValidation>
  </dataValidations>
  <printOptions horizontalCentered="1"/>
  <pageMargins left="0.78740157480314965" right="0.39370078740157483" top="0.39370078740157483" bottom="0.59055118110236227" header="0.51181102362204722" footer="0.31496062992125984"/>
  <pageSetup paperSize="9" scale="64" firstPageNumber="7" fitToHeight="2" orientation="portrait" r:id="rId1"/>
  <headerFooter alignWithMargins="0">
    <oddFooter xml:space="preserve">&amp;C&amp;14&amp;P+5&amp;11
</oddFooter>
  </headerFooter>
  <rowBreaks count="2" manualBreakCount="2">
    <brk id="52" max="24" man="1"/>
    <brk id="113" max="24"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U68"/>
  <sheetViews>
    <sheetView showGridLines="0" view="pageBreakPreview" zoomScaleNormal="100" zoomScaleSheetLayoutView="100" zoomScalePageLayoutView="115" workbookViewId="0">
      <selection activeCell="X9" sqref="X9"/>
    </sheetView>
  </sheetViews>
  <sheetFormatPr defaultColWidth="9" defaultRowHeight="12"/>
  <cols>
    <col min="1" max="1" width="2.08984375" style="199" customWidth="1"/>
    <col min="2" max="2" width="6.453125" style="199" customWidth="1"/>
    <col min="3" max="7" width="4.08984375" style="199" customWidth="1"/>
    <col min="8" max="8" width="5.453125" style="199" customWidth="1"/>
    <col min="9" max="9" width="3.26953125" style="199" customWidth="1"/>
    <col min="10" max="17" width="4.08984375" style="199" customWidth="1"/>
    <col min="18" max="18" width="5.453125" style="199" customWidth="1"/>
    <col min="19" max="19" width="5.08984375" style="199" customWidth="1"/>
    <col min="20" max="20" width="13.453125" style="199" customWidth="1"/>
    <col min="21" max="21" width="7.08984375" style="199" customWidth="1"/>
    <col min="22" max="16384" width="9" style="199"/>
  </cols>
  <sheetData>
    <row r="1" spans="1:20" ht="18" customHeight="1">
      <c r="A1" s="196" t="s">
        <v>352</v>
      </c>
      <c r="B1" s="197"/>
      <c r="C1" s="197"/>
      <c r="D1" s="197"/>
      <c r="E1" s="198"/>
      <c r="F1" s="198"/>
      <c r="G1" s="198"/>
      <c r="H1" s="198"/>
      <c r="I1" s="198"/>
      <c r="J1" s="198"/>
      <c r="K1" s="198"/>
      <c r="L1" s="198"/>
      <c r="M1" s="198"/>
      <c r="N1" s="198"/>
      <c r="O1" s="198"/>
      <c r="P1" s="198"/>
      <c r="Q1" s="198"/>
      <c r="R1" s="198"/>
      <c r="S1" s="198"/>
      <c r="T1" s="198"/>
    </row>
    <row r="2" spans="1:20">
      <c r="A2" s="198"/>
      <c r="B2" s="198"/>
      <c r="C2" s="198"/>
      <c r="D2" s="198"/>
      <c r="E2" s="198"/>
      <c r="F2" s="198"/>
      <c r="G2" s="198"/>
      <c r="H2" s="198"/>
      <c r="I2" s="198"/>
      <c r="J2" s="198"/>
      <c r="K2" s="198"/>
      <c r="L2" s="198"/>
      <c r="M2" s="198"/>
      <c r="N2" s="198"/>
      <c r="O2" s="198"/>
      <c r="P2" s="198"/>
      <c r="Q2" s="198"/>
      <c r="R2" s="198"/>
      <c r="S2" s="198"/>
      <c r="T2" s="198"/>
    </row>
    <row r="3" spans="1:20" ht="13">
      <c r="A3" s="198"/>
      <c r="B3" s="200" t="s">
        <v>353</v>
      </c>
      <c r="C3" s="1" t="s">
        <v>354</v>
      </c>
      <c r="D3" s="198"/>
      <c r="E3" s="198"/>
      <c r="F3" s="198"/>
      <c r="G3" s="198"/>
      <c r="H3" s="198"/>
      <c r="I3" s="198"/>
      <c r="J3" s="198"/>
      <c r="K3" s="198"/>
      <c r="L3" s="198"/>
      <c r="M3" s="198"/>
      <c r="N3" s="198"/>
      <c r="O3" s="198"/>
      <c r="P3" s="198"/>
      <c r="Q3" s="198"/>
      <c r="R3" s="198"/>
      <c r="S3" s="198"/>
      <c r="T3" s="198"/>
    </row>
    <row r="4" spans="1:20">
      <c r="A4" s="198"/>
      <c r="B4" s="198"/>
      <c r="C4" s="198"/>
      <c r="D4" s="198"/>
      <c r="E4" s="198"/>
      <c r="F4" s="198"/>
      <c r="G4" s="198"/>
      <c r="H4" s="198"/>
      <c r="I4" s="198"/>
      <c r="J4" s="198"/>
      <c r="K4" s="198"/>
      <c r="L4" s="198"/>
      <c r="M4" s="198"/>
      <c r="N4" s="198"/>
      <c r="O4" s="198"/>
      <c r="P4" s="198"/>
      <c r="Q4" s="198"/>
      <c r="R4" s="198"/>
      <c r="S4" s="198"/>
      <c r="T4" s="198"/>
    </row>
    <row r="5" spans="1:20" s="191" customFormat="1" ht="13">
      <c r="A5" s="1"/>
      <c r="B5" s="1"/>
      <c r="C5" s="1" t="s">
        <v>355</v>
      </c>
      <c r="D5" s="1" t="s">
        <v>356</v>
      </c>
      <c r="E5" s="1"/>
      <c r="F5" s="1"/>
      <c r="G5" s="1"/>
      <c r="H5" s="1"/>
      <c r="I5" s="1"/>
      <c r="K5" s="1" t="s">
        <v>357</v>
      </c>
      <c r="L5" s="1"/>
      <c r="M5" s="1"/>
      <c r="N5" s="1"/>
      <c r="O5" s="1"/>
      <c r="P5" s="1"/>
      <c r="Q5" s="1"/>
      <c r="R5" s="1"/>
      <c r="S5" s="1"/>
      <c r="T5" s="1"/>
    </row>
    <row r="6" spans="1:20" s="191" customFormat="1" ht="13">
      <c r="A6" s="1"/>
      <c r="B6" s="1"/>
      <c r="C6" s="1"/>
      <c r="D6" s="1"/>
      <c r="E6" s="1"/>
      <c r="F6" s="1"/>
      <c r="G6" s="1"/>
      <c r="H6" s="1"/>
      <c r="I6" s="1"/>
      <c r="J6" s="1"/>
      <c r="K6" s="1"/>
      <c r="L6" s="1"/>
      <c r="M6" s="1"/>
      <c r="N6" s="1"/>
      <c r="O6" s="1"/>
      <c r="P6" s="1"/>
      <c r="Q6" s="1"/>
      <c r="R6" s="1"/>
      <c r="S6" s="1"/>
      <c r="T6" s="1"/>
    </row>
    <row r="7" spans="1:20" s="191" customFormat="1" ht="13">
      <c r="A7" s="1"/>
      <c r="B7" s="1"/>
      <c r="C7" s="1" t="s">
        <v>358</v>
      </c>
      <c r="D7" s="1" t="s">
        <v>359</v>
      </c>
      <c r="E7" s="1"/>
      <c r="F7" s="1"/>
      <c r="G7" s="1"/>
      <c r="H7" s="1"/>
      <c r="I7" s="1"/>
      <c r="J7" s="1"/>
      <c r="K7" s="1"/>
      <c r="L7" s="1"/>
      <c r="M7" s="1"/>
      <c r="N7" s="1"/>
      <c r="O7" s="1"/>
      <c r="P7" s="1"/>
      <c r="Q7" s="1"/>
      <c r="R7" s="1"/>
      <c r="S7" s="1"/>
      <c r="T7" s="1"/>
    </row>
    <row r="8" spans="1:20" s="191" customFormat="1" ht="13">
      <c r="A8" s="1"/>
      <c r="B8" s="1"/>
      <c r="C8" s="1"/>
      <c r="D8" s="1"/>
      <c r="E8" s="1"/>
      <c r="F8" s="1"/>
      <c r="G8" s="1"/>
      <c r="H8" s="1"/>
      <c r="I8" s="1"/>
      <c r="J8" s="1"/>
      <c r="K8" s="1"/>
      <c r="L8" s="1"/>
      <c r="M8" s="1"/>
      <c r="N8" s="1"/>
      <c r="O8" s="1"/>
      <c r="P8" s="1"/>
      <c r="Q8" s="1"/>
      <c r="R8" s="1"/>
      <c r="S8" s="1"/>
      <c r="T8" s="1"/>
    </row>
    <row r="9" spans="1:20" s="191" customFormat="1" ht="13">
      <c r="A9" s="1"/>
      <c r="B9" s="1"/>
      <c r="C9" s="1" t="s">
        <v>360</v>
      </c>
      <c r="D9" s="1" t="s">
        <v>361</v>
      </c>
      <c r="E9" s="263"/>
      <c r="F9" s="263"/>
      <c r="G9" s="263"/>
      <c r="H9" s="263"/>
      <c r="I9" s="263"/>
      <c r="J9" s="263"/>
      <c r="K9" s="263"/>
      <c r="L9" s="263"/>
      <c r="M9" s="263"/>
      <c r="N9" s="263"/>
      <c r="O9" s="263"/>
      <c r="P9" s="1"/>
      <c r="Q9" s="1"/>
      <c r="R9" s="1"/>
      <c r="S9" s="1"/>
      <c r="T9" s="1"/>
    </row>
    <row r="10" spans="1:20" s="191" customFormat="1" ht="13">
      <c r="A10" s="1"/>
      <c r="B10" s="1"/>
      <c r="C10" s="263"/>
      <c r="D10" s="263"/>
      <c r="E10" s="263"/>
      <c r="F10" s="263"/>
      <c r="G10" s="263"/>
      <c r="H10" s="263"/>
      <c r="I10" s="263"/>
      <c r="J10" s="263"/>
      <c r="K10" s="263"/>
      <c r="L10" s="263"/>
      <c r="M10" s="263"/>
      <c r="N10" s="263"/>
      <c r="O10" s="263"/>
      <c r="P10" s="1"/>
      <c r="Q10" s="1"/>
      <c r="R10" s="1"/>
      <c r="S10" s="1"/>
      <c r="T10" s="1"/>
    </row>
    <row r="11" spans="1:20" s="191" customFormat="1" ht="13">
      <c r="A11" s="1"/>
      <c r="B11" s="1"/>
      <c r="C11" s="263"/>
      <c r="D11" s="263"/>
      <c r="E11" s="263"/>
      <c r="F11" s="263"/>
      <c r="G11" s="263"/>
      <c r="H11" s="263"/>
      <c r="I11" s="263"/>
      <c r="J11" s="1" t="s">
        <v>357</v>
      </c>
      <c r="K11" s="263"/>
      <c r="L11" s="263"/>
      <c r="M11" s="263"/>
      <c r="N11" s="263"/>
      <c r="O11" s="263"/>
      <c r="P11" s="1"/>
      <c r="Q11" s="1"/>
      <c r="R11" s="1"/>
      <c r="S11" s="1"/>
      <c r="T11" s="1"/>
    </row>
    <row r="12" spans="1:20" s="191" customFormat="1" ht="13">
      <c r="A12" s="1"/>
      <c r="B12" s="1"/>
      <c r="C12" s="1"/>
      <c r="D12" s="1"/>
      <c r="E12" s="1"/>
      <c r="F12" s="1"/>
      <c r="G12" s="1"/>
      <c r="H12" s="1"/>
      <c r="I12" s="1"/>
      <c r="J12" s="1"/>
      <c r="K12" s="1"/>
      <c r="L12" s="1"/>
      <c r="M12" s="1"/>
      <c r="N12" s="1"/>
      <c r="O12" s="1"/>
      <c r="P12" s="1"/>
      <c r="Q12" s="1"/>
      <c r="R12" s="1"/>
      <c r="S12" s="1"/>
      <c r="T12" s="1"/>
    </row>
    <row r="13" spans="1:20" s="191" customFormat="1" ht="13">
      <c r="A13" s="1"/>
      <c r="B13" s="1"/>
      <c r="C13" s="1" t="s">
        <v>362</v>
      </c>
      <c r="D13" s="1" t="s">
        <v>363</v>
      </c>
      <c r="E13" s="1"/>
      <c r="F13" s="1"/>
      <c r="G13" s="1"/>
      <c r="H13" s="1"/>
      <c r="I13" s="1"/>
      <c r="J13" s="1"/>
      <c r="K13" s="1"/>
      <c r="L13" s="1"/>
      <c r="M13" s="1"/>
      <c r="N13" s="1"/>
      <c r="O13" s="1"/>
      <c r="P13" s="1"/>
      <c r="Q13" s="1"/>
      <c r="R13" s="1"/>
      <c r="S13" s="1"/>
      <c r="T13" s="1"/>
    </row>
    <row r="14" spans="1:20" s="191" customFormat="1" ht="13">
      <c r="A14" s="1"/>
      <c r="B14" s="1"/>
      <c r="C14" s="1"/>
      <c r="D14" s="1"/>
      <c r="E14" s="1"/>
      <c r="F14" s="1"/>
      <c r="G14" s="1"/>
      <c r="H14" s="1"/>
      <c r="I14" s="1"/>
      <c r="J14" s="1"/>
      <c r="K14" s="1"/>
      <c r="L14" s="1"/>
      <c r="M14" s="1"/>
      <c r="N14" s="1"/>
      <c r="O14" s="1"/>
      <c r="P14" s="1"/>
      <c r="Q14" s="1"/>
      <c r="R14" s="1"/>
      <c r="S14" s="1"/>
      <c r="T14" s="1"/>
    </row>
    <row r="15" spans="1:20" s="191" customFormat="1" ht="13">
      <c r="A15" s="1"/>
      <c r="B15" s="1"/>
      <c r="C15" s="1"/>
      <c r="D15" s="1"/>
      <c r="E15" s="1"/>
      <c r="F15" s="1"/>
      <c r="G15" s="1"/>
      <c r="H15" s="1"/>
      <c r="I15" s="1"/>
      <c r="J15" s="1" t="s">
        <v>357</v>
      </c>
      <c r="K15" s="1"/>
      <c r="L15" s="1"/>
      <c r="M15" s="1"/>
      <c r="N15" s="1"/>
      <c r="O15" s="1"/>
      <c r="P15" s="1"/>
      <c r="Q15" s="1"/>
      <c r="R15" s="1"/>
      <c r="S15" s="1"/>
      <c r="T15" s="1"/>
    </row>
    <row r="16" spans="1:20" s="191" customFormat="1" ht="13">
      <c r="A16" s="1"/>
      <c r="B16" s="1"/>
      <c r="C16" s="1"/>
      <c r="D16" s="1"/>
      <c r="E16" s="1"/>
      <c r="F16" s="1"/>
      <c r="G16" s="1"/>
      <c r="H16" s="1"/>
      <c r="I16" s="1"/>
      <c r="J16" s="1"/>
      <c r="K16" s="1"/>
      <c r="L16" s="1"/>
      <c r="M16" s="1"/>
      <c r="N16" s="1"/>
      <c r="O16" s="1"/>
      <c r="P16" s="1"/>
      <c r="Q16" s="1"/>
      <c r="R16" s="1"/>
      <c r="S16" s="1"/>
      <c r="T16" s="1"/>
    </row>
    <row r="17" spans="1:20" s="191" customFormat="1" ht="13">
      <c r="A17" s="1"/>
      <c r="B17" s="1"/>
      <c r="C17" s="1" t="s">
        <v>364</v>
      </c>
      <c r="D17" s="1" t="s">
        <v>365</v>
      </c>
      <c r="E17" s="1"/>
      <c r="F17" s="1"/>
      <c r="G17" s="1"/>
      <c r="H17" s="1"/>
      <c r="I17" s="1"/>
      <c r="J17" s="1"/>
      <c r="K17" s="1"/>
      <c r="L17" s="1"/>
      <c r="M17" s="1"/>
      <c r="N17" s="1"/>
      <c r="O17" s="1"/>
      <c r="P17" s="1"/>
      <c r="Q17" s="1"/>
      <c r="R17" s="1"/>
      <c r="S17" s="1"/>
      <c r="T17" s="1"/>
    </row>
    <row r="18" spans="1:20" s="191" customFormat="1" ht="9" customHeight="1">
      <c r="A18" s="1"/>
      <c r="B18" s="1"/>
      <c r="C18" s="1"/>
      <c r="D18" s="1"/>
      <c r="E18" s="1"/>
      <c r="F18" s="1"/>
      <c r="G18" s="1"/>
      <c r="H18" s="1"/>
      <c r="I18" s="1"/>
      <c r="J18" s="1"/>
      <c r="K18" s="1"/>
      <c r="L18" s="1"/>
      <c r="M18" s="1"/>
      <c r="N18" s="1"/>
      <c r="O18" s="1"/>
      <c r="P18" s="1"/>
      <c r="Q18" s="1"/>
      <c r="R18" s="1"/>
      <c r="S18" s="1"/>
      <c r="T18" s="1"/>
    </row>
    <row r="19" spans="1:20" s="191" customFormat="1" ht="13">
      <c r="A19" s="1"/>
      <c r="B19" s="1"/>
      <c r="C19" s="1"/>
      <c r="D19" s="1" t="s">
        <v>366</v>
      </c>
      <c r="E19" s="1"/>
      <c r="F19" s="1"/>
      <c r="G19" s="1"/>
      <c r="H19" s="1"/>
      <c r="I19" s="1"/>
      <c r="J19" s="1"/>
      <c r="K19" s="1"/>
      <c r="L19" s="1"/>
      <c r="M19" s="1"/>
      <c r="N19" s="1"/>
      <c r="O19" s="1"/>
      <c r="P19" s="1"/>
      <c r="Q19" s="1"/>
      <c r="R19" s="1"/>
      <c r="S19" s="1"/>
      <c r="T19" s="1"/>
    </row>
    <row r="20" spans="1:20" s="191" customFormat="1" ht="9" customHeight="1">
      <c r="A20" s="1"/>
      <c r="B20" s="1"/>
      <c r="C20" s="1"/>
      <c r="D20" s="1"/>
      <c r="E20" s="1"/>
      <c r="F20" s="1"/>
      <c r="G20" s="1"/>
      <c r="H20" s="1"/>
      <c r="I20" s="1"/>
      <c r="J20" s="1"/>
      <c r="K20" s="1"/>
      <c r="L20" s="1"/>
      <c r="M20" s="1"/>
      <c r="N20" s="1"/>
      <c r="O20" s="1"/>
      <c r="P20" s="1"/>
      <c r="Q20" s="1"/>
      <c r="R20" s="1"/>
      <c r="S20" s="1"/>
      <c r="T20" s="1"/>
    </row>
    <row r="21" spans="1:20" s="191" customFormat="1" ht="13">
      <c r="A21" s="1"/>
      <c r="B21" s="1"/>
      <c r="C21" s="1"/>
      <c r="D21" s="1" t="s">
        <v>367</v>
      </c>
      <c r="E21" s="1"/>
      <c r="F21" s="1585"/>
      <c r="G21" s="1586"/>
      <c r="H21" s="1586"/>
      <c r="I21" s="1586"/>
      <c r="J21" s="1586"/>
      <c r="K21" s="1586"/>
      <c r="L21" s="1586"/>
      <c r="M21" s="1586"/>
      <c r="N21" s="1586"/>
      <c r="O21" s="1586"/>
      <c r="P21" s="1586"/>
      <c r="Q21" s="1586"/>
      <c r="R21" s="1587"/>
      <c r="S21" s="1"/>
      <c r="T21" s="1"/>
    </row>
    <row r="22" spans="1:20" s="191" customFormat="1" ht="13">
      <c r="A22" s="1"/>
      <c r="B22" s="1"/>
      <c r="C22" s="1"/>
      <c r="D22" s="1"/>
      <c r="E22" s="1"/>
      <c r="F22" s="1588"/>
      <c r="G22" s="1589"/>
      <c r="H22" s="1589"/>
      <c r="I22" s="1589"/>
      <c r="J22" s="1589"/>
      <c r="K22" s="1589"/>
      <c r="L22" s="1589"/>
      <c r="M22" s="1589"/>
      <c r="N22" s="1589"/>
      <c r="O22" s="1589"/>
      <c r="P22" s="1589"/>
      <c r="Q22" s="1589"/>
      <c r="R22" s="1590"/>
      <c r="S22" s="1"/>
      <c r="T22" s="1"/>
    </row>
    <row r="23" spans="1:20" s="191" customFormat="1" ht="21" customHeight="1">
      <c r="A23" s="1"/>
      <c r="B23" s="1"/>
      <c r="C23" s="1"/>
      <c r="D23" s="1"/>
      <c r="E23" s="1"/>
      <c r="F23" s="1591"/>
      <c r="G23" s="1592"/>
      <c r="H23" s="1592"/>
      <c r="I23" s="1592"/>
      <c r="J23" s="1592"/>
      <c r="K23" s="1592"/>
      <c r="L23" s="1592"/>
      <c r="M23" s="1592"/>
      <c r="N23" s="1592"/>
      <c r="O23" s="1592"/>
      <c r="P23" s="1592"/>
      <c r="Q23" s="1592"/>
      <c r="R23" s="1593"/>
      <c r="S23" s="1"/>
      <c r="T23" s="1"/>
    </row>
    <row r="24" spans="1:20" s="191" customFormat="1" ht="15" customHeight="1">
      <c r="A24" s="1"/>
      <c r="B24" s="1"/>
      <c r="C24" s="1"/>
      <c r="D24" s="1"/>
      <c r="E24" s="1"/>
      <c r="F24" s="1"/>
      <c r="G24" s="1"/>
      <c r="H24" s="1"/>
      <c r="I24" s="1"/>
      <c r="J24" s="1"/>
      <c r="K24" s="1"/>
      <c r="L24" s="1"/>
      <c r="M24" s="1"/>
      <c r="N24" s="1"/>
      <c r="O24" s="1"/>
      <c r="P24" s="1"/>
      <c r="Q24" s="1"/>
      <c r="R24" s="1"/>
      <c r="S24" s="1"/>
      <c r="T24" s="1"/>
    </row>
    <row r="25" spans="1:20" s="191" customFormat="1" ht="13">
      <c r="A25" s="1"/>
      <c r="B25" s="1"/>
      <c r="C25" s="1"/>
      <c r="D25" s="1" t="s">
        <v>368</v>
      </c>
      <c r="E25" s="1"/>
      <c r="F25" s="1"/>
      <c r="G25" s="1"/>
      <c r="H25" s="1"/>
      <c r="I25" s="1"/>
      <c r="J25" s="1"/>
      <c r="K25" s="1"/>
      <c r="L25" s="1"/>
      <c r="M25" s="1"/>
      <c r="N25" s="1"/>
      <c r="O25" s="1"/>
      <c r="P25" s="1"/>
      <c r="Q25" s="1"/>
      <c r="R25" s="1"/>
      <c r="S25" s="1"/>
      <c r="T25" s="1"/>
    </row>
    <row r="26" spans="1:20" s="191" customFormat="1" ht="9" customHeight="1">
      <c r="A26" s="1"/>
      <c r="B26" s="1"/>
      <c r="C26" s="1"/>
      <c r="D26" s="1"/>
      <c r="E26" s="1"/>
      <c r="F26" s="1"/>
      <c r="G26" s="1"/>
      <c r="H26" s="1"/>
      <c r="I26" s="1"/>
      <c r="J26" s="1"/>
      <c r="K26" s="1"/>
      <c r="L26" s="1"/>
      <c r="M26" s="1"/>
      <c r="N26" s="1"/>
      <c r="O26" s="1"/>
      <c r="P26" s="1"/>
      <c r="Q26" s="1"/>
      <c r="R26" s="1"/>
      <c r="S26" s="1"/>
      <c r="T26" s="1"/>
    </row>
    <row r="27" spans="1:20" s="191" customFormat="1" ht="13">
      <c r="A27" s="1"/>
      <c r="B27" s="1"/>
      <c r="C27" s="1"/>
      <c r="D27" s="1" t="s">
        <v>369</v>
      </c>
      <c r="E27" s="1"/>
      <c r="F27" s="1"/>
      <c r="G27" s="1"/>
      <c r="H27" s="1"/>
      <c r="I27" s="1"/>
      <c r="J27" s="1"/>
      <c r="K27" s="1"/>
      <c r="L27" s="1"/>
      <c r="M27" s="1"/>
      <c r="N27" s="1"/>
      <c r="O27" s="1"/>
      <c r="P27" s="1"/>
      <c r="Q27" s="1"/>
      <c r="R27" s="1"/>
      <c r="S27" s="1"/>
      <c r="T27" s="1"/>
    </row>
    <row r="28" spans="1:20" s="191" customFormat="1" ht="9" customHeight="1">
      <c r="A28" s="1"/>
      <c r="B28" s="1"/>
      <c r="C28" s="1"/>
      <c r="D28" s="1"/>
      <c r="E28" s="1"/>
      <c r="F28" s="1"/>
      <c r="G28" s="1"/>
      <c r="H28" s="1"/>
      <c r="I28" s="1"/>
      <c r="J28" s="1"/>
      <c r="K28" s="1"/>
      <c r="L28" s="1"/>
      <c r="M28" s="1"/>
      <c r="N28" s="1"/>
      <c r="O28" s="1"/>
      <c r="P28" s="1"/>
      <c r="Q28" s="1"/>
      <c r="R28" s="1"/>
      <c r="S28" s="1"/>
      <c r="T28" s="1"/>
    </row>
    <row r="29" spans="1:20" s="191" customFormat="1" ht="13">
      <c r="A29" s="1"/>
      <c r="B29" s="1"/>
      <c r="C29" s="1"/>
      <c r="D29" s="1"/>
      <c r="E29" s="1"/>
      <c r="F29" s="1585"/>
      <c r="G29" s="1586"/>
      <c r="H29" s="1586"/>
      <c r="I29" s="1586"/>
      <c r="J29" s="1586"/>
      <c r="K29" s="1586"/>
      <c r="L29" s="1586"/>
      <c r="M29" s="1586"/>
      <c r="N29" s="1586"/>
      <c r="O29" s="1586"/>
      <c r="P29" s="1586"/>
      <c r="Q29" s="1586"/>
      <c r="R29" s="1587"/>
      <c r="S29" s="1"/>
      <c r="T29" s="1"/>
    </row>
    <row r="30" spans="1:20" s="191" customFormat="1" ht="13">
      <c r="A30" s="1"/>
      <c r="B30" s="1"/>
      <c r="C30" s="1"/>
      <c r="D30" s="1"/>
      <c r="E30" s="1"/>
      <c r="F30" s="1588"/>
      <c r="G30" s="1589"/>
      <c r="H30" s="1589"/>
      <c r="I30" s="1589"/>
      <c r="J30" s="1589"/>
      <c r="K30" s="1589"/>
      <c r="L30" s="1589"/>
      <c r="M30" s="1589"/>
      <c r="N30" s="1589"/>
      <c r="O30" s="1589"/>
      <c r="P30" s="1589"/>
      <c r="Q30" s="1589"/>
      <c r="R30" s="1590"/>
      <c r="S30" s="1"/>
      <c r="T30" s="1"/>
    </row>
    <row r="31" spans="1:20" s="191" customFormat="1" ht="21" customHeight="1">
      <c r="A31" s="1"/>
      <c r="B31" s="1"/>
      <c r="C31" s="1"/>
      <c r="D31" s="1"/>
      <c r="E31" s="1"/>
      <c r="F31" s="1591"/>
      <c r="G31" s="1592"/>
      <c r="H31" s="1592"/>
      <c r="I31" s="1592"/>
      <c r="J31" s="1592"/>
      <c r="K31" s="1592"/>
      <c r="L31" s="1592"/>
      <c r="M31" s="1592"/>
      <c r="N31" s="1592"/>
      <c r="O31" s="1592"/>
      <c r="P31" s="1592"/>
      <c r="Q31" s="1592"/>
      <c r="R31" s="1593"/>
      <c r="S31" s="1"/>
      <c r="T31" s="1"/>
    </row>
    <row r="32" spans="1:20">
      <c r="A32" s="198"/>
      <c r="B32" s="198"/>
      <c r="C32" s="198"/>
      <c r="D32" s="198"/>
      <c r="E32" s="198"/>
      <c r="F32" s="198"/>
      <c r="G32" s="198"/>
      <c r="H32" s="198"/>
      <c r="I32" s="198"/>
      <c r="J32" s="198"/>
      <c r="K32" s="198"/>
      <c r="L32" s="198"/>
      <c r="M32" s="198"/>
      <c r="N32" s="198"/>
      <c r="O32" s="198"/>
      <c r="P32" s="198"/>
      <c r="Q32" s="198"/>
      <c r="R32" s="198"/>
      <c r="S32" s="198"/>
      <c r="T32" s="198"/>
    </row>
    <row r="33" spans="1:20" ht="13">
      <c r="A33" s="198"/>
      <c r="B33" s="200" t="s">
        <v>370</v>
      </c>
      <c r="C33" s="1" t="s">
        <v>371</v>
      </c>
      <c r="D33" s="198"/>
      <c r="E33" s="198"/>
      <c r="F33" s="198"/>
      <c r="G33" s="198"/>
      <c r="H33" s="198"/>
      <c r="I33" s="198"/>
      <c r="J33" s="198"/>
      <c r="K33" s="198"/>
      <c r="L33" s="198"/>
      <c r="M33" s="198"/>
      <c r="N33" s="198"/>
      <c r="O33" s="198"/>
      <c r="P33" s="198"/>
      <c r="Q33" s="198"/>
      <c r="R33" s="198"/>
      <c r="S33" s="198"/>
      <c r="T33" s="198"/>
    </row>
    <row r="34" spans="1:20" ht="12.5" thickBot="1">
      <c r="A34" s="198"/>
      <c r="B34" s="198"/>
      <c r="C34" s="198"/>
      <c r="D34" s="198"/>
      <c r="E34" s="198"/>
      <c r="F34" s="198"/>
      <c r="G34" s="198"/>
      <c r="H34" s="198"/>
      <c r="I34" s="198"/>
      <c r="J34" s="198"/>
      <c r="K34" s="198"/>
      <c r="L34" s="198"/>
      <c r="M34" s="198"/>
      <c r="N34" s="198"/>
      <c r="O34" s="198"/>
      <c r="P34" s="198"/>
      <c r="Q34" s="198"/>
      <c r="R34" s="198"/>
      <c r="S34" s="198"/>
      <c r="T34" s="198"/>
    </row>
    <row r="35" spans="1:20" ht="16.5" customHeight="1">
      <c r="A35" s="198"/>
      <c r="B35" s="198"/>
      <c r="C35" s="1594" t="s">
        <v>372</v>
      </c>
      <c r="D35" s="1595"/>
      <c r="E35" s="1595"/>
      <c r="F35" s="1595"/>
      <c r="G35" s="1595"/>
      <c r="H35" s="1595"/>
      <c r="I35" s="1596"/>
      <c r="J35" s="1597" t="s">
        <v>373</v>
      </c>
      <c r="K35" s="1598"/>
      <c r="L35" s="1599"/>
      <c r="M35" s="1600" t="s">
        <v>374</v>
      </c>
      <c r="N35" s="1601"/>
      <c r="O35" s="1601"/>
      <c r="P35" s="1602"/>
      <c r="Q35" s="259" t="s">
        <v>375</v>
      </c>
      <c r="R35" s="260"/>
      <c r="S35" s="261"/>
      <c r="T35" s="262" t="s">
        <v>182</v>
      </c>
    </row>
    <row r="36" spans="1:20" ht="16.5" customHeight="1">
      <c r="A36" s="198"/>
      <c r="B36" s="198"/>
      <c r="C36" s="1577" t="s">
        <v>376</v>
      </c>
      <c r="D36" s="1578"/>
      <c r="E36" s="1578"/>
      <c r="F36" s="1578"/>
      <c r="G36" s="1578"/>
      <c r="H36" s="1578"/>
      <c r="I36" s="1578"/>
      <c r="J36" s="1578"/>
      <c r="K36" s="1578"/>
      <c r="L36" s="1579"/>
      <c r="M36" s="1580" t="s">
        <v>377</v>
      </c>
      <c r="N36" s="1581"/>
      <c r="O36" s="1581"/>
      <c r="P36" s="1581"/>
      <c r="Q36" s="1581"/>
      <c r="R36" s="1581"/>
      <c r="S36" s="1581"/>
      <c r="T36" s="1582"/>
    </row>
    <row r="37" spans="1:20" ht="16.5" customHeight="1">
      <c r="A37" s="198"/>
      <c r="B37" s="198"/>
      <c r="C37" s="1603" t="s">
        <v>378</v>
      </c>
      <c r="D37" s="1604"/>
      <c r="E37" s="1604"/>
      <c r="F37" s="1604"/>
      <c r="G37" s="1604"/>
      <c r="H37" s="1604"/>
      <c r="I37" s="1604"/>
      <c r="J37" s="1604"/>
      <c r="K37" s="1604"/>
      <c r="L37" s="1604"/>
      <c r="M37" s="1604"/>
      <c r="N37" s="1604"/>
      <c r="O37" s="1604"/>
      <c r="P37" s="1604"/>
      <c r="Q37" s="1604"/>
      <c r="R37" s="1604"/>
      <c r="S37" s="1578"/>
      <c r="T37" s="1605"/>
    </row>
    <row r="38" spans="1:20" ht="16.5" customHeight="1">
      <c r="A38" s="198"/>
      <c r="B38" s="198"/>
      <c r="C38" s="201" t="s">
        <v>379</v>
      </c>
      <c r="D38" s="1606" t="s">
        <v>380</v>
      </c>
      <c r="E38" s="1606"/>
      <c r="F38" s="1606"/>
      <c r="G38" s="1606"/>
      <c r="H38" s="1606"/>
      <c r="I38" s="1606"/>
      <c r="J38" s="1606"/>
      <c r="K38" s="1606"/>
      <c r="L38" s="1606"/>
      <c r="M38" s="1606"/>
      <c r="N38" s="1606"/>
      <c r="O38" s="1606"/>
      <c r="P38" s="1606"/>
      <c r="Q38" s="1606"/>
      <c r="R38" s="1607"/>
      <c r="S38" s="126"/>
      <c r="T38" s="202" t="s">
        <v>152</v>
      </c>
    </row>
    <row r="39" spans="1:20" ht="16.5" customHeight="1">
      <c r="A39" s="198"/>
      <c r="B39" s="198"/>
      <c r="C39" s="201" t="s">
        <v>381</v>
      </c>
      <c r="D39" s="1606" t="s">
        <v>382</v>
      </c>
      <c r="E39" s="1606"/>
      <c r="F39" s="1606"/>
      <c r="G39" s="1606"/>
      <c r="H39" s="1606"/>
      <c r="I39" s="1606"/>
      <c r="J39" s="1606"/>
      <c r="K39" s="1606"/>
      <c r="L39" s="1606"/>
      <c r="M39" s="1606"/>
      <c r="N39" s="1606"/>
      <c r="O39" s="1606"/>
      <c r="P39" s="1606"/>
      <c r="Q39" s="1606"/>
      <c r="R39" s="1607"/>
      <c r="S39" s="126"/>
      <c r="T39" s="203" t="s">
        <v>152</v>
      </c>
    </row>
    <row r="40" spans="1:20" ht="16.5" customHeight="1">
      <c r="A40" s="198"/>
      <c r="B40" s="198"/>
      <c r="C40" s="201" t="s">
        <v>383</v>
      </c>
      <c r="D40" s="1606" t="s">
        <v>384</v>
      </c>
      <c r="E40" s="1606"/>
      <c r="F40" s="1606"/>
      <c r="G40" s="1606"/>
      <c r="H40" s="1606"/>
      <c r="I40" s="1606"/>
      <c r="J40" s="1606"/>
      <c r="K40" s="1606"/>
      <c r="L40" s="1606"/>
      <c r="M40" s="1606"/>
      <c r="N40" s="1606"/>
      <c r="O40" s="1606"/>
      <c r="P40" s="1606"/>
      <c r="Q40" s="1606"/>
      <c r="R40" s="1607"/>
      <c r="S40" s="126"/>
      <c r="T40" s="202" t="s">
        <v>152</v>
      </c>
    </row>
    <row r="41" spans="1:20" ht="16.5" customHeight="1">
      <c r="A41" s="198"/>
      <c r="B41" s="198"/>
      <c r="C41" s="201" t="s">
        <v>385</v>
      </c>
      <c r="D41" s="1608" t="s">
        <v>386</v>
      </c>
      <c r="E41" s="1608"/>
      <c r="F41" s="1608"/>
      <c r="G41" s="1608"/>
      <c r="H41" s="1608"/>
      <c r="I41" s="1608"/>
      <c r="J41" s="1608"/>
      <c r="K41" s="1608"/>
      <c r="L41" s="1608"/>
      <c r="M41" s="1608"/>
      <c r="N41" s="1608"/>
      <c r="O41" s="1608"/>
      <c r="P41" s="1608"/>
      <c r="Q41" s="1608"/>
      <c r="R41" s="1609"/>
      <c r="S41" s="126"/>
      <c r="T41" s="202" t="s">
        <v>152</v>
      </c>
    </row>
    <row r="42" spans="1:20" ht="13.5" customHeight="1">
      <c r="A42" s="198"/>
      <c r="B42" s="198"/>
      <c r="C42" s="204" t="s">
        <v>387</v>
      </c>
      <c r="D42" s="1610" t="s">
        <v>388</v>
      </c>
      <c r="E42" s="1610"/>
      <c r="F42" s="1610"/>
      <c r="G42" s="1610"/>
      <c r="H42" s="1610"/>
      <c r="I42" s="1610"/>
      <c r="J42" s="1610"/>
      <c r="K42" s="1610"/>
      <c r="L42" s="1610"/>
      <c r="M42" s="1610"/>
      <c r="N42" s="1610"/>
      <c r="O42" s="1610"/>
      <c r="P42" s="1610"/>
      <c r="Q42" s="1610"/>
      <c r="R42" s="1611"/>
      <c r="S42" s="195"/>
      <c r="T42" s="1583" t="s">
        <v>152</v>
      </c>
    </row>
    <row r="43" spans="1:20" ht="13.5" customHeight="1">
      <c r="A43" s="198"/>
      <c r="B43" s="198"/>
      <c r="C43" s="205"/>
      <c r="D43" s="1612"/>
      <c r="E43" s="1612"/>
      <c r="F43" s="1612"/>
      <c r="G43" s="1612"/>
      <c r="H43" s="1612"/>
      <c r="I43" s="1612"/>
      <c r="J43" s="1612"/>
      <c r="K43" s="1612"/>
      <c r="L43" s="1612"/>
      <c r="M43" s="1612"/>
      <c r="N43" s="1612"/>
      <c r="O43" s="1612"/>
      <c r="P43" s="1612"/>
      <c r="Q43" s="1612"/>
      <c r="R43" s="1613"/>
      <c r="S43" s="206"/>
      <c r="T43" s="1584"/>
    </row>
    <row r="44" spans="1:20" ht="13.5" customHeight="1">
      <c r="A44" s="198"/>
      <c r="B44" s="198"/>
      <c r="C44" s="204" t="s">
        <v>389</v>
      </c>
      <c r="D44" s="1610" t="s">
        <v>390</v>
      </c>
      <c r="E44" s="1610"/>
      <c r="F44" s="1610"/>
      <c r="G44" s="1610"/>
      <c r="H44" s="1610"/>
      <c r="I44" s="1610"/>
      <c r="J44" s="1610"/>
      <c r="K44" s="1610"/>
      <c r="L44" s="1610"/>
      <c r="M44" s="1610"/>
      <c r="N44" s="1610"/>
      <c r="O44" s="1610"/>
      <c r="P44" s="1610"/>
      <c r="Q44" s="1610"/>
      <c r="R44" s="1611"/>
      <c r="S44" s="195"/>
      <c r="T44" s="1583" t="s">
        <v>152</v>
      </c>
    </row>
    <row r="45" spans="1:20" ht="13.5" customHeight="1">
      <c r="A45" s="198"/>
      <c r="B45" s="198"/>
      <c r="C45" s="205"/>
      <c r="D45" s="1612"/>
      <c r="E45" s="1612"/>
      <c r="F45" s="1612"/>
      <c r="G45" s="1612"/>
      <c r="H45" s="1612"/>
      <c r="I45" s="1612"/>
      <c r="J45" s="1612"/>
      <c r="K45" s="1612"/>
      <c r="L45" s="1612"/>
      <c r="M45" s="1612"/>
      <c r="N45" s="1612"/>
      <c r="O45" s="1612"/>
      <c r="P45" s="1612"/>
      <c r="Q45" s="1612"/>
      <c r="R45" s="1613"/>
      <c r="S45" s="206"/>
      <c r="T45" s="1584"/>
    </row>
    <row r="46" spans="1:20" ht="16.5" customHeight="1">
      <c r="A46" s="198"/>
      <c r="B46" s="198"/>
      <c r="C46" s="201" t="s">
        <v>391</v>
      </c>
      <c r="D46" s="1606" t="s">
        <v>392</v>
      </c>
      <c r="E46" s="1606"/>
      <c r="F46" s="1606"/>
      <c r="G46" s="1606"/>
      <c r="H46" s="1606"/>
      <c r="I46" s="1606"/>
      <c r="J46" s="1606"/>
      <c r="K46" s="1606"/>
      <c r="L46" s="1606"/>
      <c r="M46" s="1606"/>
      <c r="N46" s="1606"/>
      <c r="O46" s="1606"/>
      <c r="P46" s="1606"/>
      <c r="Q46" s="1606"/>
      <c r="R46" s="1607"/>
      <c r="S46" s="126"/>
      <c r="T46" s="202" t="s">
        <v>152</v>
      </c>
    </row>
    <row r="47" spans="1:20" ht="16.5" customHeight="1">
      <c r="A47" s="198"/>
      <c r="B47" s="198"/>
      <c r="C47" s="201" t="s">
        <v>393</v>
      </c>
      <c r="D47" s="1606" t="s">
        <v>394</v>
      </c>
      <c r="E47" s="1606"/>
      <c r="F47" s="1606"/>
      <c r="G47" s="1606"/>
      <c r="H47" s="1606"/>
      <c r="I47" s="1606"/>
      <c r="J47" s="1606"/>
      <c r="K47" s="1606"/>
      <c r="L47" s="1606"/>
      <c r="M47" s="1606"/>
      <c r="N47" s="1606"/>
      <c r="O47" s="1606"/>
      <c r="P47" s="1606"/>
      <c r="Q47" s="1606"/>
      <c r="R47" s="1607"/>
      <c r="S47" s="126"/>
      <c r="T47" s="202" t="s">
        <v>152</v>
      </c>
    </row>
    <row r="48" spans="1:20" ht="16.5" customHeight="1">
      <c r="A48" s="198"/>
      <c r="B48" s="198"/>
      <c r="C48" s="201" t="s">
        <v>395</v>
      </c>
      <c r="D48" s="1606" t="s">
        <v>396</v>
      </c>
      <c r="E48" s="1606"/>
      <c r="F48" s="1606"/>
      <c r="G48" s="1606"/>
      <c r="H48" s="1606"/>
      <c r="I48" s="1606"/>
      <c r="J48" s="1606"/>
      <c r="K48" s="1606"/>
      <c r="L48" s="1606"/>
      <c r="M48" s="1606"/>
      <c r="N48" s="1606"/>
      <c r="O48" s="1606"/>
      <c r="P48" s="1606"/>
      <c r="Q48" s="1606"/>
      <c r="R48" s="1607"/>
      <c r="S48" s="126"/>
      <c r="T48" s="202" t="s">
        <v>152</v>
      </c>
    </row>
    <row r="49" spans="1:20" ht="16.5" customHeight="1" thickBot="1">
      <c r="A49" s="198"/>
      <c r="B49" s="198"/>
      <c r="C49" s="207" t="s">
        <v>397</v>
      </c>
      <c r="D49" s="1616" t="s">
        <v>398</v>
      </c>
      <c r="E49" s="1616"/>
      <c r="F49" s="1616"/>
      <c r="G49" s="1616"/>
      <c r="H49" s="1616"/>
      <c r="I49" s="1616"/>
      <c r="J49" s="1616"/>
      <c r="K49" s="1616"/>
      <c r="L49" s="1616"/>
      <c r="M49" s="1616"/>
      <c r="N49" s="1616"/>
      <c r="O49" s="1616"/>
      <c r="P49" s="1616"/>
      <c r="Q49" s="1616"/>
      <c r="R49" s="1617"/>
      <c r="S49" s="208"/>
      <c r="T49" s="209" t="s">
        <v>152</v>
      </c>
    </row>
    <row r="50" spans="1:20">
      <c r="A50" s="198"/>
      <c r="B50" s="198"/>
      <c r="C50" s="198"/>
      <c r="D50" s="198"/>
      <c r="E50" s="198"/>
      <c r="F50" s="198"/>
      <c r="G50" s="198"/>
      <c r="H50" s="198"/>
      <c r="I50" s="198"/>
      <c r="J50" s="198"/>
      <c r="K50" s="198"/>
      <c r="L50" s="198"/>
      <c r="M50" s="198"/>
      <c r="N50" s="198"/>
      <c r="O50" s="198"/>
      <c r="P50" s="198"/>
      <c r="Q50" s="198"/>
      <c r="R50" s="198"/>
      <c r="S50" s="198"/>
      <c r="T50" s="198"/>
    </row>
    <row r="51" spans="1:20" customFormat="1" ht="13">
      <c r="A51" s="1"/>
      <c r="B51" s="200" t="s">
        <v>399</v>
      </c>
      <c r="C51" s="1" t="s">
        <v>400</v>
      </c>
      <c r="D51" s="1"/>
      <c r="E51" s="1"/>
      <c r="F51" s="1"/>
      <c r="G51" s="1"/>
      <c r="H51" s="1"/>
      <c r="I51" s="1"/>
      <c r="J51" s="1"/>
      <c r="K51" s="1"/>
      <c r="L51" s="1"/>
      <c r="M51" s="1"/>
      <c r="N51" s="1"/>
      <c r="O51" s="1"/>
      <c r="P51" s="1"/>
      <c r="Q51" s="1"/>
      <c r="R51" s="1"/>
      <c r="S51" s="1"/>
      <c r="T51" s="1"/>
    </row>
    <row r="52" spans="1:20" customFormat="1" ht="13">
      <c r="A52" s="1"/>
      <c r="B52" s="1"/>
      <c r="C52" s="1"/>
      <c r="D52" s="1"/>
      <c r="E52" s="1"/>
      <c r="F52" s="1"/>
      <c r="G52" s="1"/>
      <c r="H52" s="1"/>
      <c r="I52" s="1"/>
      <c r="J52" s="1"/>
      <c r="K52" s="1"/>
      <c r="L52" s="1"/>
      <c r="M52" s="1"/>
      <c r="N52" s="1"/>
      <c r="O52" s="1"/>
      <c r="P52" s="1"/>
      <c r="Q52" s="1"/>
      <c r="R52" s="1"/>
      <c r="S52" s="1"/>
      <c r="T52" s="1"/>
    </row>
    <row r="53" spans="1:20" customFormat="1" ht="13">
      <c r="A53" s="1"/>
      <c r="B53" s="1"/>
      <c r="C53" s="1" t="s">
        <v>355</v>
      </c>
      <c r="D53" s="1" t="s">
        <v>401</v>
      </c>
      <c r="E53" s="1"/>
      <c r="F53" s="1"/>
      <c r="G53" s="1"/>
      <c r="H53" s="1"/>
      <c r="I53" s="1"/>
      <c r="J53" s="1"/>
      <c r="K53" s="1"/>
      <c r="L53" s="1"/>
      <c r="M53" s="1"/>
      <c r="N53" s="1"/>
      <c r="O53" s="1"/>
      <c r="P53" s="1"/>
      <c r="Q53" s="1"/>
      <c r="R53" s="1"/>
      <c r="S53" s="1"/>
      <c r="T53" s="1"/>
    </row>
    <row r="54" spans="1:20" customFormat="1" ht="13">
      <c r="A54" s="1"/>
      <c r="B54" s="1"/>
      <c r="C54" s="1"/>
      <c r="D54" s="1"/>
      <c r="E54" s="1"/>
      <c r="F54" s="1"/>
      <c r="G54" s="1"/>
      <c r="H54" s="1"/>
      <c r="I54" s="1"/>
      <c r="J54" s="1"/>
      <c r="K54" s="1"/>
      <c r="L54" s="1"/>
      <c r="M54" s="1"/>
      <c r="N54" s="1"/>
      <c r="O54" s="1"/>
      <c r="P54" s="1"/>
      <c r="Q54" s="1"/>
      <c r="R54" s="1"/>
      <c r="S54" s="1"/>
      <c r="T54" s="1"/>
    </row>
    <row r="55" spans="1:20" customFormat="1" ht="13">
      <c r="A55" s="1"/>
      <c r="B55" s="1"/>
      <c r="C55" s="1"/>
      <c r="D55" s="1" t="s">
        <v>402</v>
      </c>
      <c r="E55" s="1"/>
      <c r="F55" s="1"/>
      <c r="G55" s="1"/>
      <c r="H55" s="1"/>
      <c r="I55" s="1"/>
      <c r="J55" s="1"/>
      <c r="K55" s="1"/>
      <c r="L55" s="1"/>
      <c r="M55" s="1"/>
      <c r="N55" s="1"/>
      <c r="O55" s="1"/>
      <c r="P55" s="1"/>
      <c r="Q55" s="1"/>
      <c r="R55" s="1"/>
      <c r="S55" s="1"/>
      <c r="T55" s="1"/>
    </row>
    <row r="56" spans="1:20" customFormat="1" ht="13">
      <c r="A56" s="1"/>
      <c r="B56" s="1"/>
      <c r="C56" s="1"/>
      <c r="D56" s="1"/>
      <c r="E56" s="1"/>
      <c r="F56" s="1"/>
      <c r="G56" s="1"/>
      <c r="H56" s="1"/>
      <c r="I56" s="1"/>
      <c r="J56" s="1"/>
      <c r="K56" s="1"/>
      <c r="L56" s="1"/>
      <c r="M56" s="1"/>
      <c r="N56" s="1"/>
      <c r="O56" s="1"/>
      <c r="P56" s="1"/>
      <c r="Q56" s="1"/>
      <c r="R56" s="1"/>
      <c r="S56" s="1"/>
      <c r="T56" s="1"/>
    </row>
    <row r="57" spans="1:20" customFormat="1" ht="13">
      <c r="A57" s="1"/>
      <c r="B57" s="1"/>
      <c r="C57" s="1" t="s">
        <v>358</v>
      </c>
      <c r="D57" s="1" t="s">
        <v>403</v>
      </c>
      <c r="E57" s="1"/>
      <c r="F57" s="1"/>
      <c r="G57" s="1"/>
      <c r="H57" s="1"/>
      <c r="I57" s="1"/>
      <c r="J57" s="1"/>
      <c r="K57" s="1"/>
      <c r="L57" s="1"/>
      <c r="M57" s="1"/>
      <c r="N57" s="1"/>
      <c r="O57" s="1"/>
      <c r="P57" s="1"/>
      <c r="Q57" s="1"/>
      <c r="R57" s="1"/>
      <c r="S57" s="1"/>
      <c r="T57" s="1"/>
    </row>
    <row r="58" spans="1:20" customFormat="1" ht="13">
      <c r="A58" s="1"/>
      <c r="B58" s="1"/>
      <c r="C58" s="1"/>
      <c r="D58" s="1"/>
      <c r="E58" s="1"/>
      <c r="F58" s="1"/>
      <c r="G58" s="1"/>
      <c r="H58" s="1"/>
      <c r="I58" s="1"/>
      <c r="J58" s="1"/>
      <c r="K58" s="1"/>
      <c r="L58" s="1"/>
      <c r="M58" s="1"/>
      <c r="N58" s="1"/>
      <c r="O58" s="1"/>
      <c r="P58" s="1"/>
      <c r="Q58" s="1"/>
      <c r="R58" s="1"/>
      <c r="S58" s="1"/>
      <c r="T58" s="1"/>
    </row>
    <row r="59" spans="1:20" customFormat="1" ht="13">
      <c r="A59" s="1"/>
      <c r="B59" s="1"/>
      <c r="C59" s="1"/>
      <c r="D59" s="1" t="s">
        <v>404</v>
      </c>
      <c r="E59" s="1"/>
      <c r="F59" s="1"/>
      <c r="G59" s="1"/>
      <c r="H59" s="1"/>
      <c r="I59" s="1"/>
      <c r="J59" s="1"/>
      <c r="K59" s="1"/>
      <c r="L59" s="1"/>
      <c r="M59" s="1"/>
      <c r="N59" s="1"/>
      <c r="O59" s="1"/>
      <c r="P59" s="1"/>
      <c r="Q59" s="1"/>
      <c r="R59" s="1"/>
      <c r="S59" s="1"/>
      <c r="T59" s="1"/>
    </row>
    <row r="60" spans="1:20" customFormat="1" ht="13">
      <c r="A60" s="1"/>
      <c r="B60" s="1"/>
      <c r="C60" s="1"/>
      <c r="D60" s="1"/>
      <c r="E60" s="1"/>
      <c r="F60" s="1"/>
      <c r="G60" s="1"/>
      <c r="H60" s="1"/>
      <c r="I60" s="1"/>
      <c r="J60" s="1"/>
      <c r="K60" s="1"/>
      <c r="L60" s="1"/>
      <c r="M60" s="1"/>
      <c r="N60" s="1"/>
      <c r="O60" s="1"/>
      <c r="P60" s="1"/>
      <c r="Q60" s="1"/>
      <c r="R60" s="1"/>
      <c r="S60" s="1"/>
      <c r="T60" s="1"/>
    </row>
    <row r="61" spans="1:20" customFormat="1" ht="13">
      <c r="A61" s="1"/>
      <c r="B61" s="1"/>
      <c r="C61" s="1" t="s">
        <v>360</v>
      </c>
      <c r="D61" s="1" t="s">
        <v>405</v>
      </c>
      <c r="E61" s="1"/>
      <c r="F61" s="1"/>
      <c r="G61" s="1"/>
      <c r="H61" s="1"/>
      <c r="I61" s="1"/>
      <c r="J61" s="1"/>
      <c r="K61" s="1"/>
      <c r="L61" s="1"/>
      <c r="M61" s="1"/>
      <c r="N61" s="1"/>
      <c r="O61" s="1"/>
      <c r="P61" s="1"/>
      <c r="Q61" s="1"/>
      <c r="R61" s="1"/>
      <c r="S61" s="1"/>
      <c r="T61" s="1"/>
    </row>
    <row r="62" spans="1:20" customFormat="1" ht="13">
      <c r="A62" s="1"/>
      <c r="B62" s="1"/>
      <c r="C62" s="1"/>
      <c r="D62" s="1"/>
      <c r="E62" s="1"/>
      <c r="F62" s="1"/>
      <c r="G62" s="1"/>
      <c r="H62" s="1"/>
      <c r="I62" s="1"/>
      <c r="J62" s="1"/>
      <c r="K62" s="1"/>
      <c r="L62" s="1"/>
      <c r="M62" s="1"/>
      <c r="N62" s="1"/>
      <c r="O62" s="1"/>
      <c r="P62" s="1"/>
      <c r="Q62" s="1"/>
      <c r="R62" s="1"/>
      <c r="S62" s="1"/>
      <c r="T62" s="1"/>
    </row>
    <row r="63" spans="1:20" customFormat="1" ht="13">
      <c r="A63" s="1"/>
      <c r="B63" s="1"/>
      <c r="C63" s="1"/>
      <c r="D63" s="1" t="s">
        <v>406</v>
      </c>
      <c r="E63" s="1"/>
      <c r="F63" s="1"/>
      <c r="G63" s="1"/>
      <c r="H63" s="1"/>
      <c r="I63" s="1"/>
      <c r="J63" s="1"/>
      <c r="K63" s="1"/>
      <c r="L63" s="1"/>
      <c r="M63" s="1"/>
      <c r="N63" s="1"/>
      <c r="O63" s="1"/>
      <c r="P63" s="1"/>
      <c r="Q63" s="1"/>
      <c r="R63" s="1"/>
      <c r="S63" s="1"/>
      <c r="T63" s="1"/>
    </row>
    <row r="64" spans="1:20" customFormat="1" ht="13">
      <c r="A64" s="1"/>
      <c r="B64" s="1"/>
      <c r="C64" s="1"/>
      <c r="D64" s="1"/>
      <c r="E64" s="1"/>
      <c r="F64" s="1"/>
      <c r="G64" s="1"/>
      <c r="H64" s="1"/>
      <c r="I64" s="1"/>
      <c r="J64" s="1"/>
      <c r="K64" s="1"/>
      <c r="L64" s="1"/>
      <c r="M64" s="1"/>
      <c r="N64" s="1"/>
      <c r="O64" s="1"/>
      <c r="P64" s="1"/>
      <c r="Q64" s="1"/>
      <c r="R64" s="1"/>
      <c r="S64" s="1"/>
      <c r="T64" s="1"/>
    </row>
    <row r="65" spans="1:21" customFormat="1" ht="13">
      <c r="A65" s="1"/>
      <c r="B65" s="200" t="s">
        <v>407</v>
      </c>
      <c r="C65" s="1614" t="s">
        <v>408</v>
      </c>
      <c r="D65" s="1614"/>
      <c r="E65" s="1614"/>
      <c r="F65" s="1614"/>
      <c r="G65" s="1614"/>
      <c r="H65" s="1614"/>
      <c r="I65" s="210" t="s">
        <v>183</v>
      </c>
      <c r="J65" s="1"/>
      <c r="K65" s="200" t="s">
        <v>409</v>
      </c>
      <c r="M65" s="1" t="s">
        <v>947</v>
      </c>
      <c r="N65" s="1"/>
      <c r="O65" s="1"/>
      <c r="P65" s="1"/>
      <c r="Q65" s="1"/>
      <c r="R65" s="1"/>
      <c r="S65" s="1"/>
      <c r="T65" s="1"/>
    </row>
    <row r="66" spans="1:21" customFormat="1" ht="13">
      <c r="A66" s="1"/>
      <c r="B66" s="1"/>
      <c r="C66" s="1"/>
      <c r="D66" s="1"/>
      <c r="E66" s="1"/>
      <c r="F66" s="1"/>
      <c r="G66" s="1"/>
      <c r="H66" s="1"/>
      <c r="I66" s="1"/>
      <c r="J66" s="1"/>
      <c r="K66" s="1"/>
      <c r="L66" s="1"/>
      <c r="M66" s="1"/>
      <c r="N66" s="1"/>
      <c r="O66" s="1"/>
      <c r="P66" s="1"/>
      <c r="Q66" s="1"/>
      <c r="R66" s="1"/>
      <c r="S66" s="1"/>
      <c r="T66" s="1"/>
    </row>
    <row r="67" spans="1:21" customFormat="1" ht="13">
      <c r="A67" s="1"/>
      <c r="B67" s="200" t="s">
        <v>410</v>
      </c>
      <c r="C67" s="1614" t="s">
        <v>411</v>
      </c>
      <c r="D67" s="1614"/>
      <c r="E67" s="1614"/>
      <c r="F67" s="1614"/>
      <c r="G67" s="1614"/>
      <c r="H67" s="1614"/>
      <c r="I67" s="1614"/>
      <c r="J67" s="1614"/>
      <c r="K67" s="1614"/>
      <c r="L67" s="1614"/>
      <c r="M67" s="1614"/>
      <c r="N67" s="1614"/>
      <c r="O67" s="1614"/>
      <c r="P67" s="1614"/>
      <c r="Q67" s="1614"/>
      <c r="R67" s="1615" t="s">
        <v>412</v>
      </c>
      <c r="S67" s="1615"/>
      <c r="T67" s="1615"/>
      <c r="U67" s="1615"/>
    </row>
    <row r="68" spans="1:21">
      <c r="A68" s="198"/>
      <c r="B68" s="198"/>
      <c r="C68" s="198"/>
      <c r="D68" s="198"/>
      <c r="E68" s="198"/>
      <c r="F68" s="198"/>
      <c r="G68" s="198"/>
      <c r="H68" s="198"/>
      <c r="I68" s="198"/>
      <c r="J68" s="198"/>
      <c r="K68" s="198"/>
      <c r="L68" s="198"/>
      <c r="M68" s="198"/>
      <c r="N68" s="198"/>
      <c r="O68" s="198"/>
      <c r="P68" s="198"/>
      <c r="Q68" s="198"/>
      <c r="R68" s="198"/>
      <c r="S68" s="198"/>
      <c r="T68" s="198"/>
    </row>
  </sheetData>
  <mergeCells count="23">
    <mergeCell ref="C65:H65"/>
    <mergeCell ref="C67:Q67"/>
    <mergeCell ref="R67:U67"/>
    <mergeCell ref="D49:R49"/>
    <mergeCell ref="T44:T45"/>
    <mergeCell ref="D46:R46"/>
    <mergeCell ref="D47:R47"/>
    <mergeCell ref="D48:R48"/>
    <mergeCell ref="D44:R45"/>
    <mergeCell ref="C36:L36"/>
    <mergeCell ref="M36:T36"/>
    <mergeCell ref="T42:T43"/>
    <mergeCell ref="F21:R23"/>
    <mergeCell ref="F29:R31"/>
    <mergeCell ref="C35:I35"/>
    <mergeCell ref="J35:L35"/>
    <mergeCell ref="M35:P35"/>
    <mergeCell ref="C37:T37"/>
    <mergeCell ref="D38:R38"/>
    <mergeCell ref="D39:R39"/>
    <mergeCell ref="D40:R40"/>
    <mergeCell ref="D41:R41"/>
    <mergeCell ref="D42:R43"/>
  </mergeCells>
  <phoneticPr fontId="4"/>
  <pageMargins left="0.78740157480314965" right="0.78740157480314965" top="0.59055118110236227" bottom="0.59055118110236227" header="0.51181102362204722" footer="0.39370078740157483"/>
  <pageSetup paperSize="9" scale="84" firstPageNumber="10" orientation="portrait" r:id="rId1"/>
  <headerFooter alignWithMargins="0">
    <oddFooter>&amp;C&amp;14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E64F-FC8D-40E9-A7CF-EC37BCEA71BD}">
  <dimension ref="A1:BG240"/>
  <sheetViews>
    <sheetView view="pageBreakPreview" zoomScale="86" zoomScaleNormal="70" zoomScaleSheetLayoutView="90" workbookViewId="0">
      <selection activeCell="AF17" sqref="AF17:AK17"/>
    </sheetView>
  </sheetViews>
  <sheetFormatPr defaultColWidth="9" defaultRowHeight="13"/>
  <cols>
    <col min="1" max="1" width="2.6328125" style="364" customWidth="1"/>
    <col min="2" max="2" width="7.453125" style="364" customWidth="1"/>
    <col min="3" max="13" width="2.6328125" style="364" customWidth="1"/>
    <col min="14" max="14" width="4.6328125" style="364" customWidth="1"/>
    <col min="15" max="20" width="3.6328125" style="364" customWidth="1"/>
    <col min="21" max="26" width="3.453125" style="364" customWidth="1"/>
    <col min="27" max="31" width="3.36328125" style="364" customWidth="1"/>
    <col min="32" max="36" width="5" style="364" customWidth="1"/>
    <col min="37" max="37" width="5.90625" style="364" customWidth="1"/>
    <col min="38" max="51" width="4.453125" style="364" customWidth="1"/>
    <col min="52" max="52" width="18.7265625" style="364" customWidth="1"/>
    <col min="53" max="54" width="2.6328125" style="364" customWidth="1"/>
    <col min="55" max="55" width="4.26953125" style="364" customWidth="1"/>
    <col min="56" max="57" width="2.6328125" style="364" customWidth="1"/>
    <col min="58" max="59" width="28.36328125" style="364" customWidth="1"/>
    <col min="60" max="60" width="9" style="364" customWidth="1"/>
    <col min="61" max="16384" width="9" style="364"/>
  </cols>
  <sheetData>
    <row r="1" spans="1:59" ht="18" customHeight="1">
      <c r="A1" s="494" t="s">
        <v>948</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row>
    <row r="2" spans="1:59">
      <c r="A2" s="494"/>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row>
    <row r="3" spans="1:59" ht="21.5" thickBot="1">
      <c r="A3" s="1618" t="s">
        <v>413</v>
      </c>
      <c r="B3" s="1618"/>
      <c r="C3" s="1618"/>
      <c r="D3" s="1618"/>
      <c r="E3" s="1618"/>
      <c r="F3" s="1618"/>
      <c r="G3" s="1618"/>
      <c r="H3" s="1618"/>
      <c r="I3" s="1618"/>
      <c r="J3" s="1618"/>
      <c r="K3" s="1618"/>
      <c r="L3" s="1618"/>
      <c r="M3" s="1618"/>
      <c r="N3" s="1618"/>
      <c r="O3" s="1618"/>
      <c r="P3" s="1618"/>
      <c r="Q3" s="1618"/>
      <c r="R3" s="1618"/>
      <c r="S3" s="1618"/>
      <c r="T3" s="1618"/>
      <c r="U3" s="1618"/>
      <c r="V3" s="1618"/>
      <c r="W3" s="1618"/>
      <c r="X3" s="1618"/>
      <c r="Y3" s="1618"/>
      <c r="Z3" s="1618"/>
      <c r="AA3" s="1618"/>
      <c r="AB3" s="1618"/>
      <c r="AC3" s="1618"/>
      <c r="AD3" s="1618"/>
      <c r="AE3" s="1618"/>
      <c r="AF3" s="1618"/>
      <c r="AG3" s="1618"/>
      <c r="AH3" s="1618"/>
      <c r="AI3" s="1618"/>
      <c r="AJ3" s="1618"/>
      <c r="AK3" s="1618"/>
      <c r="AL3" s="1618"/>
      <c r="AM3" s="1618"/>
      <c r="AN3" s="1618"/>
      <c r="AO3" s="1618"/>
      <c r="AP3" s="1618"/>
      <c r="AQ3" s="1618"/>
      <c r="AR3" s="1618"/>
      <c r="AS3" s="1618"/>
      <c r="AT3" s="1618"/>
      <c r="AU3" s="1618"/>
      <c r="AV3" s="1618"/>
      <c r="AW3" s="1618"/>
      <c r="AX3" s="1618"/>
      <c r="AY3" s="1618"/>
      <c r="AZ3" s="1618"/>
      <c r="BA3" s="1618"/>
      <c r="BB3" s="1618"/>
      <c r="BC3" s="1618"/>
      <c r="BD3" s="1618"/>
      <c r="BE3" s="1618"/>
      <c r="BF3" s="495"/>
    </row>
    <row r="4" spans="1:59" ht="13.5" thickBot="1">
      <c r="A4" s="496"/>
      <c r="B4" s="496"/>
      <c r="C4" s="496"/>
      <c r="D4" s="496"/>
      <c r="E4" s="496"/>
      <c r="F4" s="496"/>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1790" t="s">
        <v>414</v>
      </c>
      <c r="BG4" s="1791"/>
    </row>
    <row r="5" spans="1:59" ht="22" customHeight="1" thickBot="1">
      <c r="A5" s="1619" t="s">
        <v>415</v>
      </c>
      <c r="B5" s="1620"/>
      <c r="C5" s="1620"/>
      <c r="D5" s="1620"/>
      <c r="E5" s="1620"/>
      <c r="F5" s="1620"/>
      <c r="G5" s="1620"/>
      <c r="H5" s="1620"/>
      <c r="I5" s="1620"/>
      <c r="J5" s="1621"/>
      <c r="K5" s="1625" t="s">
        <v>416</v>
      </c>
      <c r="L5" s="1620"/>
      <c r="M5" s="1620"/>
      <c r="N5" s="1621"/>
      <c r="O5" s="1625" t="s">
        <v>417</v>
      </c>
      <c r="P5" s="1620"/>
      <c r="Q5" s="1620"/>
      <c r="R5" s="1620"/>
      <c r="S5" s="1620"/>
      <c r="T5" s="1621"/>
      <c r="U5" s="1627" t="s">
        <v>418</v>
      </c>
      <c r="V5" s="1628"/>
      <c r="W5" s="1628"/>
      <c r="X5" s="1628"/>
      <c r="Y5" s="1628"/>
      <c r="Z5" s="1629"/>
      <c r="AA5" s="1627" t="s">
        <v>419</v>
      </c>
      <c r="AB5" s="1620"/>
      <c r="AC5" s="1620"/>
      <c r="AD5" s="1620"/>
      <c r="AE5" s="1620"/>
      <c r="AF5" s="1633" t="s">
        <v>420</v>
      </c>
      <c r="AG5" s="1634"/>
      <c r="AH5" s="1634"/>
      <c r="AI5" s="1634"/>
      <c r="AJ5" s="1634"/>
      <c r="AK5" s="1634"/>
      <c r="AL5" s="1634"/>
      <c r="AM5" s="1634"/>
      <c r="AN5" s="1634"/>
      <c r="AO5" s="1634"/>
      <c r="AP5" s="1634"/>
      <c r="AQ5" s="1634"/>
      <c r="AR5" s="1634"/>
      <c r="AS5" s="1634"/>
      <c r="AT5" s="1634"/>
      <c r="AU5" s="1634"/>
      <c r="AV5" s="1634"/>
      <c r="AW5" s="1634"/>
      <c r="AX5" s="1634"/>
      <c r="AY5" s="1634"/>
      <c r="AZ5" s="1634"/>
      <c r="BA5" s="497"/>
      <c r="BB5" s="497"/>
      <c r="BC5" s="497"/>
      <c r="BD5" s="497"/>
      <c r="BE5" s="498"/>
      <c r="BF5" s="1637" t="s">
        <v>949</v>
      </c>
      <c r="BG5" s="1640" t="s">
        <v>950</v>
      </c>
    </row>
    <row r="6" spans="1:59" ht="22" customHeight="1" thickTop="1" thickBot="1">
      <c r="A6" s="1622"/>
      <c r="B6" s="1623"/>
      <c r="C6" s="1623"/>
      <c r="D6" s="1623"/>
      <c r="E6" s="1623"/>
      <c r="F6" s="1623"/>
      <c r="G6" s="1623"/>
      <c r="H6" s="1623"/>
      <c r="I6" s="1623"/>
      <c r="J6" s="1624"/>
      <c r="K6" s="1626"/>
      <c r="L6" s="1623"/>
      <c r="M6" s="1623"/>
      <c r="N6" s="1624"/>
      <c r="O6" s="1626"/>
      <c r="P6" s="1623"/>
      <c r="Q6" s="1623"/>
      <c r="R6" s="1623"/>
      <c r="S6" s="1623"/>
      <c r="T6" s="1624"/>
      <c r="U6" s="1630"/>
      <c r="V6" s="1631"/>
      <c r="W6" s="1631"/>
      <c r="X6" s="1631"/>
      <c r="Y6" s="1631"/>
      <c r="Z6" s="1632"/>
      <c r="AA6" s="1626"/>
      <c r="AB6" s="1623"/>
      <c r="AC6" s="1623"/>
      <c r="AD6" s="1623"/>
      <c r="AE6" s="1623"/>
      <c r="AF6" s="1635"/>
      <c r="AG6" s="1636"/>
      <c r="AH6" s="1636"/>
      <c r="AI6" s="1636"/>
      <c r="AJ6" s="1636"/>
      <c r="AK6" s="1636"/>
      <c r="AL6" s="1636"/>
      <c r="AM6" s="1636"/>
      <c r="AN6" s="1636"/>
      <c r="AO6" s="1636"/>
      <c r="AP6" s="1636"/>
      <c r="AQ6" s="1636"/>
      <c r="AR6" s="1636"/>
      <c r="AS6" s="1636"/>
      <c r="AT6" s="1636"/>
      <c r="AU6" s="1636"/>
      <c r="AV6" s="1636"/>
      <c r="AW6" s="1636"/>
      <c r="AX6" s="1636"/>
      <c r="AY6" s="1636"/>
      <c r="AZ6" s="1636"/>
      <c r="BA6" s="1643" t="s">
        <v>421</v>
      </c>
      <c r="BB6" s="1644"/>
      <c r="BC6" s="1644"/>
      <c r="BD6" s="1644"/>
      <c r="BE6" s="1645"/>
      <c r="BF6" s="1638"/>
      <c r="BG6" s="1641"/>
    </row>
    <row r="7" spans="1:59" ht="57.75" customHeight="1" thickTop="1" thickBot="1">
      <c r="A7" s="1646" t="s">
        <v>422</v>
      </c>
      <c r="B7" s="1647"/>
      <c r="C7" s="1647"/>
      <c r="D7" s="1647"/>
      <c r="E7" s="1647"/>
      <c r="F7" s="1647"/>
      <c r="G7" s="1647"/>
      <c r="H7" s="1647"/>
      <c r="I7" s="1647"/>
      <c r="J7" s="1648"/>
      <c r="K7" s="1649"/>
      <c r="L7" s="1650"/>
      <c r="M7" s="1650"/>
      <c r="N7" s="1651"/>
      <c r="O7" s="1649"/>
      <c r="P7" s="1650"/>
      <c r="Q7" s="1650"/>
      <c r="R7" s="1650"/>
      <c r="S7" s="1650"/>
      <c r="T7" s="1651"/>
      <c r="U7" s="1652"/>
      <c r="V7" s="1653"/>
      <c r="W7" s="1653"/>
      <c r="X7" s="1653"/>
      <c r="Y7" s="1653"/>
      <c r="Z7" s="1654"/>
      <c r="AA7" s="1649"/>
      <c r="AB7" s="1650"/>
      <c r="AC7" s="1650"/>
      <c r="AD7" s="1650"/>
      <c r="AE7" s="1650"/>
      <c r="AF7" s="1655" t="s">
        <v>423</v>
      </c>
      <c r="AG7" s="1656"/>
      <c r="AH7" s="1656"/>
      <c r="AI7" s="1656"/>
      <c r="AJ7" s="1656"/>
      <c r="AK7" s="1657"/>
      <c r="AL7" s="1658" t="s">
        <v>424</v>
      </c>
      <c r="AM7" s="1659"/>
      <c r="AN7" s="1659"/>
      <c r="AO7" s="1659"/>
      <c r="AP7" s="1659"/>
      <c r="AQ7" s="1659"/>
      <c r="AR7" s="1659"/>
      <c r="AS7" s="1659"/>
      <c r="AT7" s="1659"/>
      <c r="AU7" s="1659"/>
      <c r="AV7" s="1659"/>
      <c r="AW7" s="1659"/>
      <c r="AX7" s="1659"/>
      <c r="AY7" s="1659"/>
      <c r="AZ7" s="1660"/>
      <c r="BA7" s="1661"/>
      <c r="BB7" s="1662"/>
      <c r="BC7" s="1662"/>
      <c r="BD7" s="1662"/>
      <c r="BE7" s="1663"/>
      <c r="BF7" s="1639"/>
      <c r="BG7" s="1642"/>
    </row>
    <row r="8" spans="1:59" ht="22" customHeight="1" thickTop="1">
      <c r="A8" s="1664" t="s">
        <v>951</v>
      </c>
      <c r="B8" s="1667" t="s">
        <v>952</v>
      </c>
      <c r="C8" s="1668"/>
      <c r="D8" s="1668"/>
      <c r="E8" s="1668"/>
      <c r="F8" s="1668"/>
      <c r="G8" s="1668"/>
      <c r="H8" s="1668"/>
      <c r="I8" s="1668"/>
      <c r="J8" s="1669"/>
      <c r="K8" s="1676"/>
      <c r="L8" s="1677"/>
      <c r="M8" s="1677"/>
      <c r="N8" s="1678"/>
      <c r="O8" s="1685"/>
      <c r="P8" s="1686"/>
      <c r="Q8" s="1686"/>
      <c r="R8" s="1686"/>
      <c r="S8" s="1686"/>
      <c r="T8" s="1687"/>
      <c r="U8" s="1685"/>
      <c r="V8" s="1686"/>
      <c r="W8" s="1686"/>
      <c r="X8" s="1686"/>
      <c r="Y8" s="1686"/>
      <c r="Z8" s="1687"/>
      <c r="AA8" s="1694"/>
      <c r="AB8" s="1695"/>
      <c r="AC8" s="1695"/>
      <c r="AD8" s="1695"/>
      <c r="AE8" s="1696"/>
      <c r="AF8" s="1703" t="s">
        <v>430</v>
      </c>
      <c r="AG8" s="1703"/>
      <c r="AH8" s="1703"/>
      <c r="AI8" s="1703"/>
      <c r="AJ8" s="1703"/>
      <c r="AK8" s="1704"/>
      <c r="AL8" s="1705" t="s">
        <v>431</v>
      </c>
      <c r="AM8" s="1706"/>
      <c r="AN8" s="1706"/>
      <c r="AO8" s="1706"/>
      <c r="AP8" s="1706"/>
      <c r="AQ8" s="1706"/>
      <c r="AR8" s="1706"/>
      <c r="AS8" s="1706"/>
      <c r="AT8" s="1706"/>
      <c r="AU8" s="1706"/>
      <c r="AV8" s="1706"/>
      <c r="AW8" s="1706"/>
      <c r="AX8" s="1706"/>
      <c r="AY8" s="1706"/>
      <c r="AZ8" s="1707"/>
      <c r="BA8" s="1708"/>
      <c r="BB8" s="1709"/>
      <c r="BC8" s="1709"/>
      <c r="BD8" s="1709"/>
      <c r="BE8" s="1710"/>
      <c r="BF8" s="499"/>
      <c r="BG8" s="500"/>
    </row>
    <row r="9" spans="1:59" ht="22" customHeight="1">
      <c r="A9" s="1665"/>
      <c r="B9" s="1670"/>
      <c r="C9" s="1671"/>
      <c r="D9" s="1671"/>
      <c r="E9" s="1671"/>
      <c r="F9" s="1671"/>
      <c r="G9" s="1671"/>
      <c r="H9" s="1671"/>
      <c r="I9" s="1671"/>
      <c r="J9" s="1672"/>
      <c r="K9" s="1679"/>
      <c r="L9" s="1680"/>
      <c r="M9" s="1680"/>
      <c r="N9" s="1681"/>
      <c r="O9" s="1688"/>
      <c r="P9" s="1689"/>
      <c r="Q9" s="1689"/>
      <c r="R9" s="1689"/>
      <c r="S9" s="1689"/>
      <c r="T9" s="1690"/>
      <c r="U9" s="1688"/>
      <c r="V9" s="1689"/>
      <c r="W9" s="1689"/>
      <c r="X9" s="1689"/>
      <c r="Y9" s="1689"/>
      <c r="Z9" s="1690"/>
      <c r="AA9" s="1697"/>
      <c r="AB9" s="1698"/>
      <c r="AC9" s="1698"/>
      <c r="AD9" s="1698"/>
      <c r="AE9" s="1699"/>
      <c r="AF9" s="1704" t="s">
        <v>432</v>
      </c>
      <c r="AG9" s="1713"/>
      <c r="AH9" s="1713"/>
      <c r="AI9" s="1713"/>
      <c r="AJ9" s="1713"/>
      <c r="AK9" s="1713"/>
      <c r="AL9" s="1705" t="s">
        <v>431</v>
      </c>
      <c r="AM9" s="1706"/>
      <c r="AN9" s="1706"/>
      <c r="AO9" s="1706"/>
      <c r="AP9" s="1706"/>
      <c r="AQ9" s="1706"/>
      <c r="AR9" s="1706"/>
      <c r="AS9" s="1706"/>
      <c r="AT9" s="1706"/>
      <c r="AU9" s="1706"/>
      <c r="AV9" s="1706"/>
      <c r="AW9" s="1706"/>
      <c r="AX9" s="1706"/>
      <c r="AY9" s="1706"/>
      <c r="AZ9" s="1707"/>
      <c r="BA9" s="1708"/>
      <c r="BB9" s="1709"/>
      <c r="BC9" s="1709"/>
      <c r="BD9" s="1709"/>
      <c r="BE9" s="1710"/>
      <c r="BF9" s="501" t="s">
        <v>953</v>
      </c>
      <c r="BG9" s="502"/>
    </row>
    <row r="10" spans="1:59" ht="22" customHeight="1">
      <c r="A10" s="1665"/>
      <c r="B10" s="1670"/>
      <c r="C10" s="1671"/>
      <c r="D10" s="1671"/>
      <c r="E10" s="1671"/>
      <c r="F10" s="1671"/>
      <c r="G10" s="1671"/>
      <c r="H10" s="1671"/>
      <c r="I10" s="1671"/>
      <c r="J10" s="1672"/>
      <c r="K10" s="1679"/>
      <c r="L10" s="1680"/>
      <c r="M10" s="1680"/>
      <c r="N10" s="1681"/>
      <c r="O10" s="1688"/>
      <c r="P10" s="1689"/>
      <c r="Q10" s="1689"/>
      <c r="R10" s="1689"/>
      <c r="S10" s="1689"/>
      <c r="T10" s="1690"/>
      <c r="U10" s="1688"/>
      <c r="V10" s="1689"/>
      <c r="W10" s="1689"/>
      <c r="X10" s="1689"/>
      <c r="Y10" s="1689"/>
      <c r="Z10" s="1690"/>
      <c r="AA10" s="1697"/>
      <c r="AB10" s="1698"/>
      <c r="AC10" s="1698"/>
      <c r="AD10" s="1698"/>
      <c r="AE10" s="1699"/>
      <c r="AF10" s="1711" t="s">
        <v>435</v>
      </c>
      <c r="AG10" s="1703"/>
      <c r="AH10" s="1703"/>
      <c r="AI10" s="1703"/>
      <c r="AJ10" s="1703"/>
      <c r="AK10" s="1704"/>
      <c r="AL10" s="1708" t="s">
        <v>954</v>
      </c>
      <c r="AM10" s="1709"/>
      <c r="AN10" s="1709"/>
      <c r="AO10" s="1709"/>
      <c r="AP10" s="1709"/>
      <c r="AQ10" s="1709"/>
      <c r="AR10" s="1709"/>
      <c r="AS10" s="1709"/>
      <c r="AT10" s="1709"/>
      <c r="AU10" s="1709"/>
      <c r="AV10" s="1709"/>
      <c r="AW10" s="1709"/>
      <c r="AX10" s="1709"/>
      <c r="AY10" s="1709"/>
      <c r="AZ10" s="1712"/>
      <c r="BA10" s="1708"/>
      <c r="BB10" s="1709"/>
      <c r="BC10" s="1709"/>
      <c r="BD10" s="1709"/>
      <c r="BE10" s="1710"/>
      <c r="BF10" s="503"/>
      <c r="BG10" s="502"/>
    </row>
    <row r="11" spans="1:59" ht="22" customHeight="1">
      <c r="A11" s="1665"/>
      <c r="B11" s="1670"/>
      <c r="C11" s="1671"/>
      <c r="D11" s="1671"/>
      <c r="E11" s="1671"/>
      <c r="F11" s="1671"/>
      <c r="G11" s="1671"/>
      <c r="H11" s="1671"/>
      <c r="I11" s="1671"/>
      <c r="J11" s="1672"/>
      <c r="K11" s="1679"/>
      <c r="L11" s="1680"/>
      <c r="M11" s="1680"/>
      <c r="N11" s="1681"/>
      <c r="O11" s="1688"/>
      <c r="P11" s="1689"/>
      <c r="Q11" s="1689"/>
      <c r="R11" s="1689"/>
      <c r="S11" s="1689"/>
      <c r="T11" s="1690"/>
      <c r="U11" s="1688"/>
      <c r="V11" s="1689"/>
      <c r="W11" s="1689"/>
      <c r="X11" s="1689"/>
      <c r="Y11" s="1689"/>
      <c r="Z11" s="1690"/>
      <c r="AA11" s="1697"/>
      <c r="AB11" s="1698"/>
      <c r="AC11" s="1698"/>
      <c r="AD11" s="1698"/>
      <c r="AE11" s="1699"/>
      <c r="AF11" s="1711" t="s">
        <v>437</v>
      </c>
      <c r="AG11" s="1703"/>
      <c r="AH11" s="1703"/>
      <c r="AI11" s="1703"/>
      <c r="AJ11" s="1703"/>
      <c r="AK11" s="1704"/>
      <c r="AL11" s="1708" t="s">
        <v>431</v>
      </c>
      <c r="AM11" s="1709"/>
      <c r="AN11" s="1709"/>
      <c r="AO11" s="1709"/>
      <c r="AP11" s="1709"/>
      <c r="AQ11" s="1709"/>
      <c r="AR11" s="1709"/>
      <c r="AS11" s="1709"/>
      <c r="AT11" s="1709"/>
      <c r="AU11" s="1709"/>
      <c r="AV11" s="1709"/>
      <c r="AW11" s="1709"/>
      <c r="AX11" s="1709"/>
      <c r="AY11" s="1709"/>
      <c r="AZ11" s="1712"/>
      <c r="BA11" s="1708"/>
      <c r="BB11" s="1709"/>
      <c r="BC11" s="1709"/>
      <c r="BD11" s="1709"/>
      <c r="BE11" s="1710"/>
      <c r="BF11" s="504"/>
      <c r="BG11" s="505"/>
    </row>
    <row r="12" spans="1:59" ht="22" customHeight="1">
      <c r="A12" s="1665"/>
      <c r="B12" s="1670"/>
      <c r="C12" s="1671"/>
      <c r="D12" s="1671"/>
      <c r="E12" s="1671"/>
      <c r="F12" s="1671"/>
      <c r="G12" s="1671"/>
      <c r="H12" s="1671"/>
      <c r="I12" s="1671"/>
      <c r="J12" s="1672"/>
      <c r="K12" s="1679"/>
      <c r="L12" s="1680"/>
      <c r="M12" s="1680"/>
      <c r="N12" s="1681"/>
      <c r="O12" s="1688"/>
      <c r="P12" s="1689"/>
      <c r="Q12" s="1689"/>
      <c r="R12" s="1689"/>
      <c r="S12" s="1689"/>
      <c r="T12" s="1690"/>
      <c r="U12" s="1688"/>
      <c r="V12" s="1689"/>
      <c r="W12" s="1689"/>
      <c r="X12" s="1689"/>
      <c r="Y12" s="1689"/>
      <c r="Z12" s="1690"/>
      <c r="AA12" s="1697"/>
      <c r="AB12" s="1698"/>
      <c r="AC12" s="1698"/>
      <c r="AD12" s="1698"/>
      <c r="AE12" s="1699"/>
      <c r="AF12" s="1703" t="s">
        <v>955</v>
      </c>
      <c r="AG12" s="1703"/>
      <c r="AH12" s="1703"/>
      <c r="AI12" s="1703"/>
      <c r="AJ12" s="1703"/>
      <c r="AK12" s="1704"/>
      <c r="AL12" s="1705" t="s">
        <v>431</v>
      </c>
      <c r="AM12" s="1706"/>
      <c r="AN12" s="1706"/>
      <c r="AO12" s="1706"/>
      <c r="AP12" s="1706"/>
      <c r="AQ12" s="1706"/>
      <c r="AR12" s="1706"/>
      <c r="AS12" s="1706"/>
      <c r="AT12" s="1706"/>
      <c r="AU12" s="1706"/>
      <c r="AV12" s="1706"/>
      <c r="AW12" s="1706"/>
      <c r="AX12" s="1706"/>
      <c r="AY12" s="1706"/>
      <c r="AZ12" s="1707"/>
      <c r="BA12" s="1708"/>
      <c r="BB12" s="1709"/>
      <c r="BC12" s="1709"/>
      <c r="BD12" s="1709"/>
      <c r="BE12" s="1710"/>
      <c r="BF12" s="504"/>
      <c r="BG12" s="505"/>
    </row>
    <row r="13" spans="1:59" ht="22" customHeight="1">
      <c r="A13" s="1665"/>
      <c r="B13" s="1670"/>
      <c r="C13" s="1671"/>
      <c r="D13" s="1671"/>
      <c r="E13" s="1671"/>
      <c r="F13" s="1671"/>
      <c r="G13" s="1671"/>
      <c r="H13" s="1671"/>
      <c r="I13" s="1671"/>
      <c r="J13" s="1672"/>
      <c r="K13" s="1679"/>
      <c r="L13" s="1680"/>
      <c r="M13" s="1680"/>
      <c r="N13" s="1681"/>
      <c r="O13" s="1688"/>
      <c r="P13" s="1689"/>
      <c r="Q13" s="1689"/>
      <c r="R13" s="1689"/>
      <c r="S13" s="1689"/>
      <c r="T13" s="1690"/>
      <c r="U13" s="1688"/>
      <c r="V13" s="1689"/>
      <c r="W13" s="1689"/>
      <c r="X13" s="1689"/>
      <c r="Y13" s="1689"/>
      <c r="Z13" s="1690"/>
      <c r="AA13" s="1697"/>
      <c r="AB13" s="1698"/>
      <c r="AC13" s="1698"/>
      <c r="AD13" s="1698"/>
      <c r="AE13" s="1699"/>
      <c r="AF13" s="1703" t="s">
        <v>439</v>
      </c>
      <c r="AG13" s="1703"/>
      <c r="AH13" s="1703"/>
      <c r="AI13" s="1703"/>
      <c r="AJ13" s="1703"/>
      <c r="AK13" s="1704"/>
      <c r="AL13" s="1705" t="s">
        <v>431</v>
      </c>
      <c r="AM13" s="1706"/>
      <c r="AN13" s="1706"/>
      <c r="AO13" s="1706"/>
      <c r="AP13" s="1706"/>
      <c r="AQ13" s="1706"/>
      <c r="AR13" s="1706"/>
      <c r="AS13" s="1706"/>
      <c r="AT13" s="1706"/>
      <c r="AU13" s="1706"/>
      <c r="AV13" s="1706"/>
      <c r="AW13" s="1706"/>
      <c r="AX13" s="1706"/>
      <c r="AY13" s="1706"/>
      <c r="AZ13" s="1707"/>
      <c r="BA13" s="1708"/>
      <c r="BB13" s="1709"/>
      <c r="BC13" s="1709"/>
      <c r="BD13" s="1709"/>
      <c r="BE13" s="1710"/>
      <c r="BF13" s="504"/>
      <c r="BG13" s="505"/>
    </row>
    <row r="14" spans="1:59" ht="22" customHeight="1">
      <c r="A14" s="1665"/>
      <c r="B14" s="1670"/>
      <c r="C14" s="1671"/>
      <c r="D14" s="1671"/>
      <c r="E14" s="1671"/>
      <c r="F14" s="1671"/>
      <c r="G14" s="1671"/>
      <c r="H14" s="1671"/>
      <c r="I14" s="1671"/>
      <c r="J14" s="1672"/>
      <c r="K14" s="1679"/>
      <c r="L14" s="1680"/>
      <c r="M14" s="1680"/>
      <c r="N14" s="1681"/>
      <c r="O14" s="1688"/>
      <c r="P14" s="1689"/>
      <c r="Q14" s="1689"/>
      <c r="R14" s="1689"/>
      <c r="S14" s="1689"/>
      <c r="T14" s="1690"/>
      <c r="U14" s="1688"/>
      <c r="V14" s="1689"/>
      <c r="W14" s="1689"/>
      <c r="X14" s="1689"/>
      <c r="Y14" s="1689"/>
      <c r="Z14" s="1690"/>
      <c r="AA14" s="1697"/>
      <c r="AB14" s="1698"/>
      <c r="AC14" s="1698"/>
      <c r="AD14" s="1698"/>
      <c r="AE14" s="1699"/>
      <c r="AF14" s="1703" t="s">
        <v>956</v>
      </c>
      <c r="AG14" s="1703"/>
      <c r="AH14" s="1703"/>
      <c r="AI14" s="1703"/>
      <c r="AJ14" s="1703"/>
      <c r="AK14" s="1704"/>
      <c r="AL14" s="1705" t="s">
        <v>431</v>
      </c>
      <c r="AM14" s="1706"/>
      <c r="AN14" s="1706"/>
      <c r="AO14" s="1706"/>
      <c r="AP14" s="1706"/>
      <c r="AQ14" s="1706"/>
      <c r="AR14" s="1706"/>
      <c r="AS14" s="1706"/>
      <c r="AT14" s="1706"/>
      <c r="AU14" s="1706"/>
      <c r="AV14" s="1706"/>
      <c r="AW14" s="1706"/>
      <c r="AX14" s="1706"/>
      <c r="AY14" s="1706"/>
      <c r="AZ14" s="1707"/>
      <c r="BA14" s="1708"/>
      <c r="BB14" s="1709"/>
      <c r="BC14" s="1709"/>
      <c r="BD14" s="1709"/>
      <c r="BE14" s="1710"/>
      <c r="BF14" s="504"/>
      <c r="BG14" s="505"/>
    </row>
    <row r="15" spans="1:59" ht="22" customHeight="1">
      <c r="A15" s="1665"/>
      <c r="B15" s="1670"/>
      <c r="C15" s="1671"/>
      <c r="D15" s="1671"/>
      <c r="E15" s="1671"/>
      <c r="F15" s="1671"/>
      <c r="G15" s="1671"/>
      <c r="H15" s="1671"/>
      <c r="I15" s="1671"/>
      <c r="J15" s="1672"/>
      <c r="K15" s="1679"/>
      <c r="L15" s="1680"/>
      <c r="M15" s="1680"/>
      <c r="N15" s="1681"/>
      <c r="O15" s="1688"/>
      <c r="P15" s="1689"/>
      <c r="Q15" s="1689"/>
      <c r="R15" s="1689"/>
      <c r="S15" s="1689"/>
      <c r="T15" s="1690"/>
      <c r="U15" s="1688"/>
      <c r="V15" s="1689"/>
      <c r="W15" s="1689"/>
      <c r="X15" s="1689"/>
      <c r="Y15" s="1689"/>
      <c r="Z15" s="1690"/>
      <c r="AA15" s="1697"/>
      <c r="AB15" s="1698"/>
      <c r="AC15" s="1698"/>
      <c r="AD15" s="1698"/>
      <c r="AE15" s="1699"/>
      <c r="AF15" s="1704" t="s">
        <v>440</v>
      </c>
      <c r="AG15" s="1713"/>
      <c r="AH15" s="1713"/>
      <c r="AI15" s="1713"/>
      <c r="AJ15" s="1713"/>
      <c r="AK15" s="1713"/>
      <c r="AL15" s="1708" t="s">
        <v>441</v>
      </c>
      <c r="AM15" s="1709"/>
      <c r="AN15" s="1709"/>
      <c r="AO15" s="1709"/>
      <c r="AP15" s="1709"/>
      <c r="AQ15" s="1709"/>
      <c r="AR15" s="1709"/>
      <c r="AS15" s="1709"/>
      <c r="AT15" s="1709"/>
      <c r="AU15" s="1709"/>
      <c r="AV15" s="1709"/>
      <c r="AW15" s="1709"/>
      <c r="AX15" s="1709"/>
      <c r="AY15" s="1709"/>
      <c r="AZ15" s="1712"/>
      <c r="BA15" s="1708"/>
      <c r="BB15" s="1709"/>
      <c r="BC15" s="1709"/>
      <c r="BD15" s="1709"/>
      <c r="BE15" s="1710"/>
      <c r="BF15" s="501" t="s">
        <v>957</v>
      </c>
      <c r="BG15" s="506" t="s">
        <v>442</v>
      </c>
    </row>
    <row r="16" spans="1:59" ht="22" customHeight="1">
      <c r="A16" s="1665"/>
      <c r="B16" s="1670"/>
      <c r="C16" s="1671"/>
      <c r="D16" s="1671"/>
      <c r="E16" s="1671"/>
      <c r="F16" s="1671"/>
      <c r="G16" s="1671"/>
      <c r="H16" s="1671"/>
      <c r="I16" s="1671"/>
      <c r="J16" s="1672"/>
      <c r="K16" s="1679"/>
      <c r="L16" s="1680"/>
      <c r="M16" s="1680"/>
      <c r="N16" s="1681"/>
      <c r="O16" s="1688"/>
      <c r="P16" s="1689"/>
      <c r="Q16" s="1689"/>
      <c r="R16" s="1689"/>
      <c r="S16" s="1689"/>
      <c r="T16" s="1690"/>
      <c r="U16" s="1688"/>
      <c r="V16" s="1689"/>
      <c r="W16" s="1689"/>
      <c r="X16" s="1689"/>
      <c r="Y16" s="1689"/>
      <c r="Z16" s="1690"/>
      <c r="AA16" s="1697"/>
      <c r="AB16" s="1698"/>
      <c r="AC16" s="1698"/>
      <c r="AD16" s="1698"/>
      <c r="AE16" s="1699"/>
      <c r="AF16" s="1704" t="s">
        <v>445</v>
      </c>
      <c r="AG16" s="1713"/>
      <c r="AH16" s="1713"/>
      <c r="AI16" s="1713"/>
      <c r="AJ16" s="1713"/>
      <c r="AK16" s="1713"/>
      <c r="AL16" s="1708" t="s">
        <v>958</v>
      </c>
      <c r="AM16" s="1709"/>
      <c r="AN16" s="1709"/>
      <c r="AO16" s="1709"/>
      <c r="AP16" s="1709"/>
      <c r="AQ16" s="1709"/>
      <c r="AR16" s="1709"/>
      <c r="AS16" s="1709"/>
      <c r="AT16" s="1709"/>
      <c r="AU16" s="1709"/>
      <c r="AV16" s="1709"/>
      <c r="AW16" s="1709"/>
      <c r="AX16" s="1709"/>
      <c r="AY16" s="1709"/>
      <c r="AZ16" s="1712"/>
      <c r="BA16" s="1708"/>
      <c r="BB16" s="1709"/>
      <c r="BC16" s="1709"/>
      <c r="BD16" s="1709"/>
      <c r="BE16" s="1710"/>
      <c r="BF16" s="501" t="s">
        <v>959</v>
      </c>
      <c r="BG16" s="507" t="s">
        <v>446</v>
      </c>
    </row>
    <row r="17" spans="1:59" ht="22" customHeight="1">
      <c r="A17" s="1665"/>
      <c r="B17" s="1670"/>
      <c r="C17" s="1671"/>
      <c r="D17" s="1671"/>
      <c r="E17" s="1671"/>
      <c r="F17" s="1671"/>
      <c r="G17" s="1671"/>
      <c r="H17" s="1671"/>
      <c r="I17" s="1671"/>
      <c r="J17" s="1672"/>
      <c r="K17" s="1679"/>
      <c r="L17" s="1680"/>
      <c r="M17" s="1680"/>
      <c r="N17" s="1681"/>
      <c r="O17" s="1688"/>
      <c r="P17" s="1689"/>
      <c r="Q17" s="1689"/>
      <c r="R17" s="1689"/>
      <c r="S17" s="1689"/>
      <c r="T17" s="1690"/>
      <c r="U17" s="1688"/>
      <c r="V17" s="1689"/>
      <c r="W17" s="1689"/>
      <c r="X17" s="1689"/>
      <c r="Y17" s="1689"/>
      <c r="Z17" s="1690"/>
      <c r="AA17" s="1697"/>
      <c r="AB17" s="1698"/>
      <c r="AC17" s="1698"/>
      <c r="AD17" s="1698"/>
      <c r="AE17" s="1699"/>
      <c r="AF17" s="1704" t="s">
        <v>449</v>
      </c>
      <c r="AG17" s="1713"/>
      <c r="AH17" s="1713"/>
      <c r="AI17" s="1713"/>
      <c r="AJ17" s="1713"/>
      <c r="AK17" s="1713"/>
      <c r="AL17" s="1705" t="s">
        <v>431</v>
      </c>
      <c r="AM17" s="1706"/>
      <c r="AN17" s="1706"/>
      <c r="AO17" s="1706"/>
      <c r="AP17" s="1706"/>
      <c r="AQ17" s="1706"/>
      <c r="AR17" s="1706"/>
      <c r="AS17" s="1706"/>
      <c r="AT17" s="1706"/>
      <c r="AU17" s="1706"/>
      <c r="AV17" s="1706"/>
      <c r="AW17" s="1706"/>
      <c r="AX17" s="1706"/>
      <c r="AY17" s="1706"/>
      <c r="AZ17" s="1707"/>
      <c r="BA17" s="1708"/>
      <c r="BB17" s="1709"/>
      <c r="BC17" s="1709"/>
      <c r="BD17" s="1709"/>
      <c r="BE17" s="1710"/>
      <c r="BF17" s="501" t="s">
        <v>960</v>
      </c>
      <c r="BG17" s="506" t="s">
        <v>450</v>
      </c>
    </row>
    <row r="18" spans="1:59" ht="22" customHeight="1">
      <c r="A18" s="1665"/>
      <c r="B18" s="1670"/>
      <c r="C18" s="1671"/>
      <c r="D18" s="1671"/>
      <c r="E18" s="1671"/>
      <c r="F18" s="1671"/>
      <c r="G18" s="1671"/>
      <c r="H18" s="1671"/>
      <c r="I18" s="1671"/>
      <c r="J18" s="1672"/>
      <c r="K18" s="1679"/>
      <c r="L18" s="1680"/>
      <c r="M18" s="1680"/>
      <c r="N18" s="1681"/>
      <c r="O18" s="1688"/>
      <c r="P18" s="1689"/>
      <c r="Q18" s="1689"/>
      <c r="R18" s="1689"/>
      <c r="S18" s="1689"/>
      <c r="T18" s="1690"/>
      <c r="U18" s="1688"/>
      <c r="V18" s="1689"/>
      <c r="W18" s="1689"/>
      <c r="X18" s="1689"/>
      <c r="Y18" s="1689"/>
      <c r="Z18" s="1690"/>
      <c r="AA18" s="1697"/>
      <c r="AB18" s="1698"/>
      <c r="AC18" s="1698"/>
      <c r="AD18" s="1698"/>
      <c r="AE18" s="1699"/>
      <c r="AF18" s="1704" t="s">
        <v>452</v>
      </c>
      <c r="AG18" s="1713"/>
      <c r="AH18" s="1713"/>
      <c r="AI18" s="1713"/>
      <c r="AJ18" s="1713"/>
      <c r="AK18" s="1713"/>
      <c r="AL18" s="1708" t="s">
        <v>453</v>
      </c>
      <c r="AM18" s="1709"/>
      <c r="AN18" s="1709"/>
      <c r="AO18" s="1709"/>
      <c r="AP18" s="1709"/>
      <c r="AQ18" s="1709"/>
      <c r="AR18" s="1709"/>
      <c r="AS18" s="1709"/>
      <c r="AT18" s="1709"/>
      <c r="AU18" s="1709"/>
      <c r="AV18" s="1709"/>
      <c r="AW18" s="1709"/>
      <c r="AX18" s="1709"/>
      <c r="AY18" s="1709"/>
      <c r="AZ18" s="1712"/>
      <c r="BA18" s="1708"/>
      <c r="BB18" s="1709"/>
      <c r="BC18" s="1709"/>
      <c r="BD18" s="1709"/>
      <c r="BE18" s="1710"/>
      <c r="BF18" s="501" t="s">
        <v>961</v>
      </c>
      <c r="BG18" s="502"/>
    </row>
    <row r="19" spans="1:59" ht="22" customHeight="1">
      <c r="A19" s="1665"/>
      <c r="B19" s="1670"/>
      <c r="C19" s="1671"/>
      <c r="D19" s="1671"/>
      <c r="E19" s="1671"/>
      <c r="F19" s="1671"/>
      <c r="G19" s="1671"/>
      <c r="H19" s="1671"/>
      <c r="I19" s="1671"/>
      <c r="J19" s="1672"/>
      <c r="K19" s="1679"/>
      <c r="L19" s="1680"/>
      <c r="M19" s="1680"/>
      <c r="N19" s="1681"/>
      <c r="O19" s="1688"/>
      <c r="P19" s="1689"/>
      <c r="Q19" s="1689"/>
      <c r="R19" s="1689"/>
      <c r="S19" s="1689"/>
      <c r="T19" s="1690"/>
      <c r="U19" s="1688"/>
      <c r="V19" s="1689"/>
      <c r="W19" s="1689"/>
      <c r="X19" s="1689"/>
      <c r="Y19" s="1689"/>
      <c r="Z19" s="1690"/>
      <c r="AA19" s="1697"/>
      <c r="AB19" s="1698"/>
      <c r="AC19" s="1698"/>
      <c r="AD19" s="1698"/>
      <c r="AE19" s="1699"/>
      <c r="AF19" s="1714" t="s">
        <v>962</v>
      </c>
      <c r="AG19" s="1715"/>
      <c r="AH19" s="1715"/>
      <c r="AI19" s="1715"/>
      <c r="AJ19" s="1715"/>
      <c r="AK19" s="1716"/>
      <c r="AL19" s="1705" t="s">
        <v>963</v>
      </c>
      <c r="AM19" s="1706"/>
      <c r="AN19" s="1706"/>
      <c r="AO19" s="1706"/>
      <c r="AP19" s="1706"/>
      <c r="AQ19" s="1706"/>
      <c r="AR19" s="1706"/>
      <c r="AS19" s="1706"/>
      <c r="AT19" s="1706"/>
      <c r="AU19" s="1706"/>
      <c r="AV19" s="1706"/>
      <c r="AW19" s="1706"/>
      <c r="AX19" s="1706"/>
      <c r="AY19" s="1706"/>
      <c r="AZ19" s="1707"/>
      <c r="BA19" s="1708"/>
      <c r="BB19" s="1709"/>
      <c r="BC19" s="1709"/>
      <c r="BD19" s="1709"/>
      <c r="BE19" s="1710"/>
      <c r="BF19" s="508" t="s">
        <v>964</v>
      </c>
      <c r="BG19" s="502"/>
    </row>
    <row r="20" spans="1:59" ht="22" customHeight="1">
      <c r="A20" s="1665"/>
      <c r="B20" s="1670"/>
      <c r="C20" s="1671"/>
      <c r="D20" s="1671"/>
      <c r="E20" s="1671"/>
      <c r="F20" s="1671"/>
      <c r="G20" s="1671"/>
      <c r="H20" s="1671"/>
      <c r="I20" s="1671"/>
      <c r="J20" s="1672"/>
      <c r="K20" s="1679"/>
      <c r="L20" s="1680"/>
      <c r="M20" s="1680"/>
      <c r="N20" s="1681"/>
      <c r="O20" s="1688"/>
      <c r="P20" s="1689"/>
      <c r="Q20" s="1689"/>
      <c r="R20" s="1689"/>
      <c r="S20" s="1689"/>
      <c r="T20" s="1690"/>
      <c r="U20" s="1688"/>
      <c r="V20" s="1689"/>
      <c r="W20" s="1689"/>
      <c r="X20" s="1689"/>
      <c r="Y20" s="1689"/>
      <c r="Z20" s="1690"/>
      <c r="AA20" s="1697"/>
      <c r="AB20" s="1698"/>
      <c r="AC20" s="1698"/>
      <c r="AD20" s="1698"/>
      <c r="AE20" s="1699"/>
      <c r="AF20" s="1703" t="s">
        <v>456</v>
      </c>
      <c r="AG20" s="1703"/>
      <c r="AH20" s="1703"/>
      <c r="AI20" s="1703"/>
      <c r="AJ20" s="1703"/>
      <c r="AK20" s="1704"/>
      <c r="AL20" s="1705" t="s">
        <v>457</v>
      </c>
      <c r="AM20" s="1706"/>
      <c r="AN20" s="1706"/>
      <c r="AO20" s="1706"/>
      <c r="AP20" s="1706"/>
      <c r="AQ20" s="1706"/>
      <c r="AR20" s="1706"/>
      <c r="AS20" s="1706"/>
      <c r="AT20" s="1706"/>
      <c r="AU20" s="1706"/>
      <c r="AV20" s="1706"/>
      <c r="AW20" s="1706"/>
      <c r="AX20" s="1706"/>
      <c r="AY20" s="1706"/>
      <c r="AZ20" s="1707"/>
      <c r="BA20" s="1708"/>
      <c r="BB20" s="1709"/>
      <c r="BC20" s="1709"/>
      <c r="BD20" s="1709"/>
      <c r="BE20" s="1710"/>
      <c r="BF20" s="503"/>
      <c r="BG20" s="502"/>
    </row>
    <row r="21" spans="1:59" ht="22" customHeight="1" thickBot="1">
      <c r="A21" s="1666"/>
      <c r="B21" s="1673"/>
      <c r="C21" s="1674"/>
      <c r="D21" s="1674"/>
      <c r="E21" s="1674"/>
      <c r="F21" s="1674"/>
      <c r="G21" s="1674"/>
      <c r="H21" s="1674"/>
      <c r="I21" s="1674"/>
      <c r="J21" s="1675"/>
      <c r="K21" s="1682"/>
      <c r="L21" s="1683"/>
      <c r="M21" s="1683"/>
      <c r="N21" s="1684"/>
      <c r="O21" s="1691"/>
      <c r="P21" s="1692"/>
      <c r="Q21" s="1692"/>
      <c r="R21" s="1692"/>
      <c r="S21" s="1692"/>
      <c r="T21" s="1693"/>
      <c r="U21" s="1691"/>
      <c r="V21" s="1692"/>
      <c r="W21" s="1692"/>
      <c r="X21" s="1692"/>
      <c r="Y21" s="1692"/>
      <c r="Z21" s="1693"/>
      <c r="AA21" s="1700"/>
      <c r="AB21" s="1701"/>
      <c r="AC21" s="1701"/>
      <c r="AD21" s="1701"/>
      <c r="AE21" s="1702"/>
      <c r="AF21" s="1717" t="s">
        <v>460</v>
      </c>
      <c r="AG21" s="1718"/>
      <c r="AH21" s="1718"/>
      <c r="AI21" s="1718"/>
      <c r="AJ21" s="1718"/>
      <c r="AK21" s="1719"/>
      <c r="AL21" s="1720" t="s">
        <v>461</v>
      </c>
      <c r="AM21" s="1721"/>
      <c r="AN21" s="1721"/>
      <c r="AO21" s="1721"/>
      <c r="AP21" s="1721"/>
      <c r="AQ21" s="1721"/>
      <c r="AR21" s="1721"/>
      <c r="AS21" s="1721"/>
      <c r="AT21" s="1721"/>
      <c r="AU21" s="1721"/>
      <c r="AV21" s="1721"/>
      <c r="AW21" s="1721"/>
      <c r="AX21" s="1721"/>
      <c r="AY21" s="1721"/>
      <c r="AZ21" s="1722"/>
      <c r="BA21" s="1720"/>
      <c r="BB21" s="1721"/>
      <c r="BC21" s="1721"/>
      <c r="BD21" s="1721"/>
      <c r="BE21" s="1723"/>
      <c r="BF21" s="509" t="s">
        <v>965</v>
      </c>
      <c r="BG21" s="510"/>
    </row>
    <row r="22" spans="1:59" ht="22" customHeight="1" thickTop="1">
      <c r="A22" s="1664" t="s">
        <v>966</v>
      </c>
      <c r="B22" s="1724" t="s">
        <v>13</v>
      </c>
      <c r="C22" s="1725"/>
      <c r="D22" s="1725"/>
      <c r="E22" s="1725"/>
      <c r="F22" s="1725"/>
      <c r="G22" s="1725"/>
      <c r="H22" s="1725"/>
      <c r="I22" s="1725"/>
      <c r="J22" s="1726"/>
      <c r="K22" s="1724"/>
      <c r="L22" s="1725"/>
      <c r="M22" s="1725"/>
      <c r="N22" s="1726"/>
      <c r="O22" s="1727" t="s">
        <v>425</v>
      </c>
      <c r="P22" s="1725"/>
      <c r="Q22" s="1725"/>
      <c r="R22" s="1725"/>
      <c r="S22" s="1725"/>
      <c r="T22" s="1726"/>
      <c r="U22" s="1729"/>
      <c r="V22" s="1730"/>
      <c r="W22" s="1730"/>
      <c r="X22" s="1730"/>
      <c r="Y22" s="1730"/>
      <c r="Z22" s="1731"/>
      <c r="AA22" s="1729"/>
      <c r="AB22" s="1730"/>
      <c r="AC22" s="1730"/>
      <c r="AD22" s="1730"/>
      <c r="AE22" s="1731"/>
      <c r="AF22" s="1738" t="s">
        <v>426</v>
      </c>
      <c r="AG22" s="1738"/>
      <c r="AH22" s="1738"/>
      <c r="AI22" s="1738"/>
      <c r="AJ22" s="1738"/>
      <c r="AK22" s="1738"/>
      <c r="AL22" s="1740" t="s">
        <v>427</v>
      </c>
      <c r="AM22" s="1741"/>
      <c r="AN22" s="1741"/>
      <c r="AO22" s="1741"/>
      <c r="AP22" s="1741"/>
      <c r="AQ22" s="1741"/>
      <c r="AR22" s="1741"/>
      <c r="AS22" s="1741"/>
      <c r="AT22" s="1741"/>
      <c r="AU22" s="1741"/>
      <c r="AV22" s="1741"/>
      <c r="AW22" s="1741"/>
      <c r="AX22" s="1741"/>
      <c r="AY22" s="1741"/>
      <c r="AZ22" s="1742"/>
      <c r="BA22" s="1743"/>
      <c r="BB22" s="1744"/>
      <c r="BC22" s="1744"/>
      <c r="BD22" s="1744"/>
      <c r="BE22" s="1745"/>
      <c r="BF22" s="499"/>
      <c r="BG22" s="500"/>
    </row>
    <row r="23" spans="1:59" ht="120" customHeight="1">
      <c r="A23" s="1665"/>
      <c r="B23" s="1670"/>
      <c r="C23" s="1671"/>
      <c r="D23" s="1671"/>
      <c r="E23" s="1671"/>
      <c r="F23" s="1671"/>
      <c r="G23" s="1671"/>
      <c r="H23" s="1671"/>
      <c r="I23" s="1671"/>
      <c r="J23" s="1672"/>
      <c r="K23" s="1670"/>
      <c r="L23" s="1671"/>
      <c r="M23" s="1671"/>
      <c r="N23" s="1672"/>
      <c r="O23" s="1728"/>
      <c r="P23" s="1671"/>
      <c r="Q23" s="1671"/>
      <c r="R23" s="1671"/>
      <c r="S23" s="1671"/>
      <c r="T23" s="1672"/>
      <c r="U23" s="1732"/>
      <c r="V23" s="1733"/>
      <c r="W23" s="1733"/>
      <c r="X23" s="1733"/>
      <c r="Y23" s="1733"/>
      <c r="Z23" s="1734"/>
      <c r="AA23" s="1732"/>
      <c r="AB23" s="1733"/>
      <c r="AC23" s="1733"/>
      <c r="AD23" s="1733"/>
      <c r="AE23" s="1734"/>
      <c r="AF23" s="1746" t="s">
        <v>967</v>
      </c>
      <c r="AG23" s="1747"/>
      <c r="AH23" s="1747"/>
      <c r="AI23" s="1747"/>
      <c r="AJ23" s="1747"/>
      <c r="AK23" s="1748"/>
      <c r="AL23" s="1746" t="s">
        <v>428</v>
      </c>
      <c r="AM23" s="1747"/>
      <c r="AN23" s="1747"/>
      <c r="AO23" s="1747"/>
      <c r="AP23" s="1747"/>
      <c r="AQ23" s="1747"/>
      <c r="AR23" s="1747"/>
      <c r="AS23" s="1747"/>
      <c r="AT23" s="1747"/>
      <c r="AU23" s="1747"/>
      <c r="AV23" s="1747"/>
      <c r="AW23" s="1747"/>
      <c r="AX23" s="1747"/>
      <c r="AY23" s="1747"/>
      <c r="AZ23" s="1748"/>
      <c r="BA23" s="1711"/>
      <c r="BB23" s="1703"/>
      <c r="BC23" s="1703"/>
      <c r="BD23" s="1703"/>
      <c r="BE23" s="1739"/>
      <c r="BF23" s="511" t="s">
        <v>968</v>
      </c>
      <c r="BG23" s="502"/>
    </row>
    <row r="24" spans="1:59" ht="22" customHeight="1">
      <c r="A24" s="1665"/>
      <c r="B24" s="1670"/>
      <c r="C24" s="1671"/>
      <c r="D24" s="1671"/>
      <c r="E24" s="1671"/>
      <c r="F24" s="1671"/>
      <c r="G24" s="1671"/>
      <c r="H24" s="1671"/>
      <c r="I24" s="1671"/>
      <c r="J24" s="1672"/>
      <c r="K24" s="1670"/>
      <c r="L24" s="1671"/>
      <c r="M24" s="1671"/>
      <c r="N24" s="1672"/>
      <c r="O24" s="1670"/>
      <c r="P24" s="1671"/>
      <c r="Q24" s="1671"/>
      <c r="R24" s="1671"/>
      <c r="S24" s="1671"/>
      <c r="T24" s="1672"/>
      <c r="U24" s="1732"/>
      <c r="V24" s="1733"/>
      <c r="W24" s="1733"/>
      <c r="X24" s="1733"/>
      <c r="Y24" s="1733"/>
      <c r="Z24" s="1734"/>
      <c r="AA24" s="1732"/>
      <c r="AB24" s="1733"/>
      <c r="AC24" s="1733"/>
      <c r="AD24" s="1733"/>
      <c r="AE24" s="1734"/>
      <c r="AF24" s="1703" t="s">
        <v>430</v>
      </c>
      <c r="AG24" s="1703"/>
      <c r="AH24" s="1703"/>
      <c r="AI24" s="1703"/>
      <c r="AJ24" s="1703"/>
      <c r="AK24" s="1704"/>
      <c r="AL24" s="1705" t="s">
        <v>431</v>
      </c>
      <c r="AM24" s="1706"/>
      <c r="AN24" s="1706"/>
      <c r="AO24" s="1706"/>
      <c r="AP24" s="1706"/>
      <c r="AQ24" s="1706"/>
      <c r="AR24" s="1706"/>
      <c r="AS24" s="1706"/>
      <c r="AT24" s="1706"/>
      <c r="AU24" s="1706"/>
      <c r="AV24" s="1706"/>
      <c r="AW24" s="1706"/>
      <c r="AX24" s="1706"/>
      <c r="AY24" s="1706"/>
      <c r="AZ24" s="1707"/>
      <c r="BA24" s="1711"/>
      <c r="BB24" s="1703"/>
      <c r="BC24" s="1703"/>
      <c r="BD24" s="1703"/>
      <c r="BE24" s="1739"/>
      <c r="BF24" s="503"/>
      <c r="BG24" s="502"/>
    </row>
    <row r="25" spans="1:59" ht="22" customHeight="1">
      <c r="A25" s="1665"/>
      <c r="B25" s="1670"/>
      <c r="C25" s="1671"/>
      <c r="D25" s="1671"/>
      <c r="E25" s="1671"/>
      <c r="F25" s="1671"/>
      <c r="G25" s="1671"/>
      <c r="H25" s="1671"/>
      <c r="I25" s="1671"/>
      <c r="J25" s="1672"/>
      <c r="K25" s="1670"/>
      <c r="L25" s="1671"/>
      <c r="M25" s="1671"/>
      <c r="N25" s="1672"/>
      <c r="O25" s="1670"/>
      <c r="P25" s="1671"/>
      <c r="Q25" s="1671"/>
      <c r="R25" s="1671"/>
      <c r="S25" s="1671"/>
      <c r="T25" s="1672"/>
      <c r="U25" s="1732"/>
      <c r="V25" s="1733"/>
      <c r="W25" s="1733"/>
      <c r="X25" s="1733"/>
      <c r="Y25" s="1733"/>
      <c r="Z25" s="1734"/>
      <c r="AA25" s="1732"/>
      <c r="AB25" s="1733"/>
      <c r="AC25" s="1733"/>
      <c r="AD25" s="1733"/>
      <c r="AE25" s="1734"/>
      <c r="AF25" s="1704" t="s">
        <v>432</v>
      </c>
      <c r="AG25" s="1713"/>
      <c r="AH25" s="1713"/>
      <c r="AI25" s="1713"/>
      <c r="AJ25" s="1713"/>
      <c r="AK25" s="1713"/>
      <c r="AL25" s="1705" t="s">
        <v>431</v>
      </c>
      <c r="AM25" s="1706"/>
      <c r="AN25" s="1706"/>
      <c r="AO25" s="1706"/>
      <c r="AP25" s="1706"/>
      <c r="AQ25" s="1706"/>
      <c r="AR25" s="1706"/>
      <c r="AS25" s="1706"/>
      <c r="AT25" s="1706"/>
      <c r="AU25" s="1706"/>
      <c r="AV25" s="1706"/>
      <c r="AW25" s="1706"/>
      <c r="AX25" s="1706"/>
      <c r="AY25" s="1706"/>
      <c r="AZ25" s="1707"/>
      <c r="BA25" s="1711"/>
      <c r="BB25" s="1703"/>
      <c r="BC25" s="1703"/>
      <c r="BD25" s="1703"/>
      <c r="BE25" s="1739"/>
      <c r="BF25" s="501" t="s">
        <v>969</v>
      </c>
      <c r="BG25" s="502"/>
    </row>
    <row r="26" spans="1:59" ht="22" customHeight="1">
      <c r="A26" s="1665"/>
      <c r="B26" s="1670"/>
      <c r="C26" s="1671"/>
      <c r="D26" s="1671"/>
      <c r="E26" s="1671"/>
      <c r="F26" s="1671"/>
      <c r="G26" s="1671"/>
      <c r="H26" s="1671"/>
      <c r="I26" s="1671"/>
      <c r="J26" s="1672"/>
      <c r="K26" s="1670"/>
      <c r="L26" s="1671"/>
      <c r="M26" s="1671"/>
      <c r="N26" s="1672"/>
      <c r="O26" s="1670"/>
      <c r="P26" s="1671"/>
      <c r="Q26" s="1671"/>
      <c r="R26" s="1671"/>
      <c r="S26" s="1671"/>
      <c r="T26" s="1672"/>
      <c r="U26" s="1732"/>
      <c r="V26" s="1733"/>
      <c r="W26" s="1733"/>
      <c r="X26" s="1733"/>
      <c r="Y26" s="1733"/>
      <c r="Z26" s="1734"/>
      <c r="AA26" s="1732"/>
      <c r="AB26" s="1733"/>
      <c r="AC26" s="1733"/>
      <c r="AD26" s="1733"/>
      <c r="AE26" s="1734"/>
      <c r="AF26" s="1704" t="s">
        <v>433</v>
      </c>
      <c r="AG26" s="1713"/>
      <c r="AH26" s="1713"/>
      <c r="AI26" s="1713"/>
      <c r="AJ26" s="1713"/>
      <c r="AK26" s="1713"/>
      <c r="AL26" s="1708" t="s">
        <v>431</v>
      </c>
      <c r="AM26" s="1709"/>
      <c r="AN26" s="1709"/>
      <c r="AO26" s="1709"/>
      <c r="AP26" s="1709"/>
      <c r="AQ26" s="1709"/>
      <c r="AR26" s="1709"/>
      <c r="AS26" s="1709"/>
      <c r="AT26" s="1709"/>
      <c r="AU26" s="1709"/>
      <c r="AV26" s="1709"/>
      <c r="AW26" s="1709"/>
      <c r="AX26" s="1709"/>
      <c r="AY26" s="1709"/>
      <c r="AZ26" s="1712"/>
      <c r="BA26" s="1711"/>
      <c r="BB26" s="1703"/>
      <c r="BC26" s="1703"/>
      <c r="BD26" s="1703"/>
      <c r="BE26" s="1739"/>
      <c r="BF26" s="501" t="s">
        <v>969</v>
      </c>
      <c r="BG26" s="502"/>
    </row>
    <row r="27" spans="1:59" ht="22" customHeight="1">
      <c r="A27" s="1665"/>
      <c r="B27" s="1670"/>
      <c r="C27" s="1671"/>
      <c r="D27" s="1671"/>
      <c r="E27" s="1671"/>
      <c r="F27" s="1671"/>
      <c r="G27" s="1671"/>
      <c r="H27" s="1671"/>
      <c r="I27" s="1671"/>
      <c r="J27" s="1672"/>
      <c r="K27" s="1670"/>
      <c r="L27" s="1671"/>
      <c r="M27" s="1671"/>
      <c r="N27" s="1672"/>
      <c r="O27" s="1670"/>
      <c r="P27" s="1671"/>
      <c r="Q27" s="1671"/>
      <c r="R27" s="1671"/>
      <c r="S27" s="1671"/>
      <c r="T27" s="1672"/>
      <c r="U27" s="1732"/>
      <c r="V27" s="1733"/>
      <c r="W27" s="1733"/>
      <c r="X27" s="1733"/>
      <c r="Y27" s="1733"/>
      <c r="Z27" s="1734"/>
      <c r="AA27" s="1732"/>
      <c r="AB27" s="1733"/>
      <c r="AC27" s="1733"/>
      <c r="AD27" s="1733"/>
      <c r="AE27" s="1734"/>
      <c r="AF27" s="1704" t="s">
        <v>434</v>
      </c>
      <c r="AG27" s="1713"/>
      <c r="AH27" s="1713"/>
      <c r="AI27" s="1713"/>
      <c r="AJ27" s="1713"/>
      <c r="AK27" s="1713"/>
      <c r="AL27" s="1705" t="s">
        <v>431</v>
      </c>
      <c r="AM27" s="1706"/>
      <c r="AN27" s="1706"/>
      <c r="AO27" s="1706"/>
      <c r="AP27" s="1706"/>
      <c r="AQ27" s="1706"/>
      <c r="AR27" s="1706"/>
      <c r="AS27" s="1706"/>
      <c r="AT27" s="1706"/>
      <c r="AU27" s="1706"/>
      <c r="AV27" s="1706"/>
      <c r="AW27" s="1706"/>
      <c r="AX27" s="1706"/>
      <c r="AY27" s="1706"/>
      <c r="AZ27" s="1707"/>
      <c r="BA27" s="1711"/>
      <c r="BB27" s="1703"/>
      <c r="BC27" s="1703"/>
      <c r="BD27" s="1703"/>
      <c r="BE27" s="1739"/>
      <c r="BF27" s="503"/>
      <c r="BG27" s="502"/>
    </row>
    <row r="28" spans="1:59" ht="22" customHeight="1">
      <c r="A28" s="1665"/>
      <c r="B28" s="1670"/>
      <c r="C28" s="1671"/>
      <c r="D28" s="1671"/>
      <c r="E28" s="1671"/>
      <c r="F28" s="1671"/>
      <c r="G28" s="1671"/>
      <c r="H28" s="1671"/>
      <c r="I28" s="1671"/>
      <c r="J28" s="1672"/>
      <c r="K28" s="1670"/>
      <c r="L28" s="1671"/>
      <c r="M28" s="1671"/>
      <c r="N28" s="1672"/>
      <c r="O28" s="1670"/>
      <c r="P28" s="1671"/>
      <c r="Q28" s="1671"/>
      <c r="R28" s="1671"/>
      <c r="S28" s="1671"/>
      <c r="T28" s="1672"/>
      <c r="U28" s="1732"/>
      <c r="V28" s="1733"/>
      <c r="W28" s="1733"/>
      <c r="X28" s="1733"/>
      <c r="Y28" s="1733"/>
      <c r="Z28" s="1734"/>
      <c r="AA28" s="1732"/>
      <c r="AB28" s="1733"/>
      <c r="AC28" s="1733"/>
      <c r="AD28" s="1733"/>
      <c r="AE28" s="1734"/>
      <c r="AF28" s="1711" t="s">
        <v>435</v>
      </c>
      <c r="AG28" s="1703"/>
      <c r="AH28" s="1703"/>
      <c r="AI28" s="1703"/>
      <c r="AJ28" s="1703"/>
      <c r="AK28" s="1704"/>
      <c r="AL28" s="1708" t="s">
        <v>436</v>
      </c>
      <c r="AM28" s="1709"/>
      <c r="AN28" s="1709"/>
      <c r="AO28" s="1709"/>
      <c r="AP28" s="1709"/>
      <c r="AQ28" s="1709"/>
      <c r="AR28" s="1709"/>
      <c r="AS28" s="1709"/>
      <c r="AT28" s="1709"/>
      <c r="AU28" s="1709"/>
      <c r="AV28" s="1709"/>
      <c r="AW28" s="1709"/>
      <c r="AX28" s="1709"/>
      <c r="AY28" s="1709"/>
      <c r="AZ28" s="1712"/>
      <c r="BA28" s="1749"/>
      <c r="BB28" s="1750"/>
      <c r="BC28" s="1750"/>
      <c r="BD28" s="1750"/>
      <c r="BE28" s="1751"/>
      <c r="BF28" s="504"/>
      <c r="BG28" s="505"/>
    </row>
    <row r="29" spans="1:59" ht="22" customHeight="1">
      <c r="A29" s="1665"/>
      <c r="B29" s="1670"/>
      <c r="C29" s="1671"/>
      <c r="D29" s="1671"/>
      <c r="E29" s="1671"/>
      <c r="F29" s="1671"/>
      <c r="G29" s="1671"/>
      <c r="H29" s="1671"/>
      <c r="I29" s="1671"/>
      <c r="J29" s="1672"/>
      <c r="K29" s="1670"/>
      <c r="L29" s="1671"/>
      <c r="M29" s="1671"/>
      <c r="N29" s="1672"/>
      <c r="O29" s="1670"/>
      <c r="P29" s="1671"/>
      <c r="Q29" s="1671"/>
      <c r="R29" s="1671"/>
      <c r="S29" s="1671"/>
      <c r="T29" s="1672"/>
      <c r="U29" s="1732"/>
      <c r="V29" s="1733"/>
      <c r="W29" s="1733"/>
      <c r="X29" s="1733"/>
      <c r="Y29" s="1733"/>
      <c r="Z29" s="1734"/>
      <c r="AA29" s="1732"/>
      <c r="AB29" s="1733"/>
      <c r="AC29" s="1733"/>
      <c r="AD29" s="1733"/>
      <c r="AE29" s="1734"/>
      <c r="AF29" s="1711" t="s">
        <v>437</v>
      </c>
      <c r="AG29" s="1703"/>
      <c r="AH29" s="1703"/>
      <c r="AI29" s="1703"/>
      <c r="AJ29" s="1703"/>
      <c r="AK29" s="1704"/>
      <c r="AL29" s="1708" t="s">
        <v>431</v>
      </c>
      <c r="AM29" s="1709"/>
      <c r="AN29" s="1709"/>
      <c r="AO29" s="1709"/>
      <c r="AP29" s="1709"/>
      <c r="AQ29" s="1709"/>
      <c r="AR29" s="1709"/>
      <c r="AS29" s="1709"/>
      <c r="AT29" s="1709"/>
      <c r="AU29" s="1709"/>
      <c r="AV29" s="1709"/>
      <c r="AW29" s="1709"/>
      <c r="AX29" s="1709"/>
      <c r="AY29" s="1709"/>
      <c r="AZ29" s="1712"/>
      <c r="BA29" s="1749"/>
      <c r="BB29" s="1750"/>
      <c r="BC29" s="1750"/>
      <c r="BD29" s="1750"/>
      <c r="BE29" s="1751"/>
      <c r="BF29" s="504"/>
      <c r="BG29" s="505"/>
    </row>
    <row r="30" spans="1:59" ht="22" customHeight="1">
      <c r="A30" s="1665"/>
      <c r="B30" s="1670"/>
      <c r="C30" s="1671"/>
      <c r="D30" s="1671"/>
      <c r="E30" s="1671"/>
      <c r="F30" s="1671"/>
      <c r="G30" s="1671"/>
      <c r="H30" s="1671"/>
      <c r="I30" s="1671"/>
      <c r="J30" s="1672"/>
      <c r="K30" s="1670"/>
      <c r="L30" s="1671"/>
      <c r="M30" s="1671"/>
      <c r="N30" s="1672"/>
      <c r="O30" s="1670"/>
      <c r="P30" s="1671"/>
      <c r="Q30" s="1671"/>
      <c r="R30" s="1671"/>
      <c r="S30" s="1671"/>
      <c r="T30" s="1672"/>
      <c r="U30" s="1732"/>
      <c r="V30" s="1733"/>
      <c r="W30" s="1733"/>
      <c r="X30" s="1733"/>
      <c r="Y30" s="1733"/>
      <c r="Z30" s="1734"/>
      <c r="AA30" s="1732"/>
      <c r="AB30" s="1733"/>
      <c r="AC30" s="1733"/>
      <c r="AD30" s="1733"/>
      <c r="AE30" s="1734"/>
      <c r="AF30" s="1703" t="s">
        <v>438</v>
      </c>
      <c r="AG30" s="1703"/>
      <c r="AH30" s="1703"/>
      <c r="AI30" s="1703"/>
      <c r="AJ30" s="1703"/>
      <c r="AK30" s="1704"/>
      <c r="AL30" s="1705" t="s">
        <v>431</v>
      </c>
      <c r="AM30" s="1706"/>
      <c r="AN30" s="1706"/>
      <c r="AO30" s="1706"/>
      <c r="AP30" s="1706"/>
      <c r="AQ30" s="1706"/>
      <c r="AR30" s="1706"/>
      <c r="AS30" s="1706"/>
      <c r="AT30" s="1706"/>
      <c r="AU30" s="1706"/>
      <c r="AV30" s="1706"/>
      <c r="AW30" s="1706"/>
      <c r="AX30" s="1706"/>
      <c r="AY30" s="1706"/>
      <c r="AZ30" s="1707"/>
      <c r="BA30" s="1711"/>
      <c r="BB30" s="1703"/>
      <c r="BC30" s="1703"/>
      <c r="BD30" s="1703"/>
      <c r="BE30" s="1739"/>
      <c r="BF30" s="504"/>
      <c r="BG30" s="505"/>
    </row>
    <row r="31" spans="1:59" ht="22" customHeight="1">
      <c r="A31" s="1665"/>
      <c r="B31" s="1670"/>
      <c r="C31" s="1671"/>
      <c r="D31" s="1671"/>
      <c r="E31" s="1671"/>
      <c r="F31" s="1671"/>
      <c r="G31" s="1671"/>
      <c r="H31" s="1671"/>
      <c r="I31" s="1671"/>
      <c r="J31" s="1672"/>
      <c r="K31" s="1670"/>
      <c r="L31" s="1671"/>
      <c r="M31" s="1671"/>
      <c r="N31" s="1672"/>
      <c r="O31" s="1670"/>
      <c r="P31" s="1671"/>
      <c r="Q31" s="1671"/>
      <c r="R31" s="1671"/>
      <c r="S31" s="1671"/>
      <c r="T31" s="1672"/>
      <c r="U31" s="1732"/>
      <c r="V31" s="1733"/>
      <c r="W31" s="1733"/>
      <c r="X31" s="1733"/>
      <c r="Y31" s="1733"/>
      <c r="Z31" s="1734"/>
      <c r="AA31" s="1732"/>
      <c r="AB31" s="1733"/>
      <c r="AC31" s="1733"/>
      <c r="AD31" s="1733"/>
      <c r="AE31" s="1734"/>
      <c r="AF31" s="1703" t="s">
        <v>439</v>
      </c>
      <c r="AG31" s="1703"/>
      <c r="AH31" s="1703"/>
      <c r="AI31" s="1703"/>
      <c r="AJ31" s="1703"/>
      <c r="AK31" s="1704"/>
      <c r="AL31" s="1705" t="s">
        <v>431</v>
      </c>
      <c r="AM31" s="1706"/>
      <c r="AN31" s="1706"/>
      <c r="AO31" s="1706"/>
      <c r="AP31" s="1706"/>
      <c r="AQ31" s="1706"/>
      <c r="AR31" s="1706"/>
      <c r="AS31" s="1706"/>
      <c r="AT31" s="1706"/>
      <c r="AU31" s="1706"/>
      <c r="AV31" s="1706"/>
      <c r="AW31" s="1706"/>
      <c r="AX31" s="1706"/>
      <c r="AY31" s="1706"/>
      <c r="AZ31" s="1707"/>
      <c r="BA31" s="1711"/>
      <c r="BB31" s="1703"/>
      <c r="BC31" s="1703"/>
      <c r="BD31" s="1703"/>
      <c r="BE31" s="1739"/>
      <c r="BF31" s="504"/>
      <c r="BG31" s="505"/>
    </row>
    <row r="32" spans="1:59" ht="22" customHeight="1">
      <c r="A32" s="1665"/>
      <c r="B32" s="1670"/>
      <c r="C32" s="1671"/>
      <c r="D32" s="1671"/>
      <c r="E32" s="1671"/>
      <c r="F32" s="1671"/>
      <c r="G32" s="1671"/>
      <c r="H32" s="1671"/>
      <c r="I32" s="1671"/>
      <c r="J32" s="1672"/>
      <c r="K32" s="1670"/>
      <c r="L32" s="1671"/>
      <c r="M32" s="1671"/>
      <c r="N32" s="1672"/>
      <c r="O32" s="1670"/>
      <c r="P32" s="1671"/>
      <c r="Q32" s="1671"/>
      <c r="R32" s="1671"/>
      <c r="S32" s="1671"/>
      <c r="T32" s="1672"/>
      <c r="U32" s="1732"/>
      <c r="V32" s="1733"/>
      <c r="W32" s="1733"/>
      <c r="X32" s="1733"/>
      <c r="Y32" s="1733"/>
      <c r="Z32" s="1734"/>
      <c r="AA32" s="1732"/>
      <c r="AB32" s="1733"/>
      <c r="AC32" s="1733"/>
      <c r="AD32" s="1733"/>
      <c r="AE32" s="1734"/>
      <c r="AF32" s="1704" t="s">
        <v>440</v>
      </c>
      <c r="AG32" s="1713"/>
      <c r="AH32" s="1713"/>
      <c r="AI32" s="1713"/>
      <c r="AJ32" s="1713"/>
      <c r="AK32" s="1713"/>
      <c r="AL32" s="1708" t="s">
        <v>441</v>
      </c>
      <c r="AM32" s="1709"/>
      <c r="AN32" s="1709"/>
      <c r="AO32" s="1709"/>
      <c r="AP32" s="1709"/>
      <c r="AQ32" s="1709"/>
      <c r="AR32" s="1709"/>
      <c r="AS32" s="1709"/>
      <c r="AT32" s="1709"/>
      <c r="AU32" s="1709"/>
      <c r="AV32" s="1709"/>
      <c r="AW32" s="1709"/>
      <c r="AX32" s="1709"/>
      <c r="AY32" s="1709"/>
      <c r="AZ32" s="1712"/>
      <c r="BA32" s="1711"/>
      <c r="BB32" s="1703"/>
      <c r="BC32" s="1703"/>
      <c r="BD32" s="1703"/>
      <c r="BE32" s="1739"/>
      <c r="BF32" s="501" t="s">
        <v>970</v>
      </c>
      <c r="BG32" s="506" t="s">
        <v>442</v>
      </c>
    </row>
    <row r="33" spans="1:59" ht="22" customHeight="1">
      <c r="A33" s="1665"/>
      <c r="B33" s="1670"/>
      <c r="C33" s="1671"/>
      <c r="D33" s="1671"/>
      <c r="E33" s="1671"/>
      <c r="F33" s="1671"/>
      <c r="G33" s="1671"/>
      <c r="H33" s="1671"/>
      <c r="I33" s="1671"/>
      <c r="J33" s="1672"/>
      <c r="K33" s="1670"/>
      <c r="L33" s="1671"/>
      <c r="M33" s="1671"/>
      <c r="N33" s="1672"/>
      <c r="O33" s="1670"/>
      <c r="P33" s="1671"/>
      <c r="Q33" s="1671"/>
      <c r="R33" s="1671"/>
      <c r="S33" s="1671"/>
      <c r="T33" s="1672"/>
      <c r="U33" s="1732"/>
      <c r="V33" s="1733"/>
      <c r="W33" s="1733"/>
      <c r="X33" s="1733"/>
      <c r="Y33" s="1733"/>
      <c r="Z33" s="1734"/>
      <c r="AA33" s="1732"/>
      <c r="AB33" s="1733"/>
      <c r="AC33" s="1733"/>
      <c r="AD33" s="1733"/>
      <c r="AE33" s="1734"/>
      <c r="AF33" s="1704" t="s">
        <v>443</v>
      </c>
      <c r="AG33" s="1713"/>
      <c r="AH33" s="1713"/>
      <c r="AI33" s="1713"/>
      <c r="AJ33" s="1713"/>
      <c r="AK33" s="1713"/>
      <c r="AL33" s="1705" t="s">
        <v>431</v>
      </c>
      <c r="AM33" s="1706"/>
      <c r="AN33" s="1706"/>
      <c r="AO33" s="1706"/>
      <c r="AP33" s="1706"/>
      <c r="AQ33" s="1706"/>
      <c r="AR33" s="1706"/>
      <c r="AS33" s="1706"/>
      <c r="AT33" s="1706"/>
      <c r="AU33" s="1706"/>
      <c r="AV33" s="1706"/>
      <c r="AW33" s="1706"/>
      <c r="AX33" s="1706"/>
      <c r="AY33" s="1706"/>
      <c r="AZ33" s="1707"/>
      <c r="BA33" s="1711"/>
      <c r="BB33" s="1703"/>
      <c r="BC33" s="1703"/>
      <c r="BD33" s="1703"/>
      <c r="BE33" s="1739"/>
      <c r="BF33" s="501" t="s">
        <v>971</v>
      </c>
      <c r="BG33" s="506" t="s">
        <v>444</v>
      </c>
    </row>
    <row r="34" spans="1:59" ht="22" customHeight="1">
      <c r="A34" s="1665"/>
      <c r="B34" s="1670"/>
      <c r="C34" s="1671"/>
      <c r="D34" s="1671"/>
      <c r="E34" s="1671"/>
      <c r="F34" s="1671"/>
      <c r="G34" s="1671"/>
      <c r="H34" s="1671"/>
      <c r="I34" s="1671"/>
      <c r="J34" s="1672"/>
      <c r="K34" s="1670"/>
      <c r="L34" s="1671"/>
      <c r="M34" s="1671"/>
      <c r="N34" s="1672"/>
      <c r="O34" s="1670"/>
      <c r="P34" s="1671"/>
      <c r="Q34" s="1671"/>
      <c r="R34" s="1671"/>
      <c r="S34" s="1671"/>
      <c r="T34" s="1672"/>
      <c r="U34" s="1732"/>
      <c r="V34" s="1733"/>
      <c r="W34" s="1733"/>
      <c r="X34" s="1733"/>
      <c r="Y34" s="1733"/>
      <c r="Z34" s="1734"/>
      <c r="AA34" s="1732"/>
      <c r="AB34" s="1733"/>
      <c r="AC34" s="1733"/>
      <c r="AD34" s="1733"/>
      <c r="AE34" s="1734"/>
      <c r="AF34" s="1704" t="s">
        <v>445</v>
      </c>
      <c r="AG34" s="1713"/>
      <c r="AH34" s="1713"/>
      <c r="AI34" s="1713"/>
      <c r="AJ34" s="1713"/>
      <c r="AK34" s="1713"/>
      <c r="AL34" s="1708" t="s">
        <v>958</v>
      </c>
      <c r="AM34" s="1709"/>
      <c r="AN34" s="1709"/>
      <c r="AO34" s="1709"/>
      <c r="AP34" s="1709"/>
      <c r="AQ34" s="1709"/>
      <c r="AR34" s="1709"/>
      <c r="AS34" s="1709"/>
      <c r="AT34" s="1709"/>
      <c r="AU34" s="1709"/>
      <c r="AV34" s="1709"/>
      <c r="AW34" s="1709"/>
      <c r="AX34" s="1709"/>
      <c r="AY34" s="1709"/>
      <c r="AZ34" s="1712"/>
      <c r="BA34" s="1711"/>
      <c r="BB34" s="1703"/>
      <c r="BC34" s="1703"/>
      <c r="BD34" s="1703"/>
      <c r="BE34" s="1739"/>
      <c r="BF34" s="501" t="s">
        <v>959</v>
      </c>
      <c r="BG34" s="507" t="s">
        <v>446</v>
      </c>
    </row>
    <row r="35" spans="1:59" ht="22" customHeight="1">
      <c r="A35" s="1665"/>
      <c r="B35" s="1670"/>
      <c r="C35" s="1671"/>
      <c r="D35" s="1671"/>
      <c r="E35" s="1671"/>
      <c r="F35" s="1671"/>
      <c r="G35" s="1671"/>
      <c r="H35" s="1671"/>
      <c r="I35" s="1671"/>
      <c r="J35" s="1672"/>
      <c r="K35" s="1670"/>
      <c r="L35" s="1671"/>
      <c r="M35" s="1671"/>
      <c r="N35" s="1672"/>
      <c r="O35" s="1670"/>
      <c r="P35" s="1671"/>
      <c r="Q35" s="1671"/>
      <c r="R35" s="1671"/>
      <c r="S35" s="1671"/>
      <c r="T35" s="1672"/>
      <c r="U35" s="1732"/>
      <c r="V35" s="1733"/>
      <c r="W35" s="1733"/>
      <c r="X35" s="1733"/>
      <c r="Y35" s="1733"/>
      <c r="Z35" s="1734"/>
      <c r="AA35" s="1732"/>
      <c r="AB35" s="1733"/>
      <c r="AC35" s="1733"/>
      <c r="AD35" s="1733"/>
      <c r="AE35" s="1734"/>
      <c r="AF35" s="1704" t="s">
        <v>447</v>
      </c>
      <c r="AG35" s="1713"/>
      <c r="AH35" s="1713"/>
      <c r="AI35" s="1713"/>
      <c r="AJ35" s="1713"/>
      <c r="AK35" s="1713"/>
      <c r="AL35" s="1708" t="s">
        <v>448</v>
      </c>
      <c r="AM35" s="1709"/>
      <c r="AN35" s="1709"/>
      <c r="AO35" s="1709"/>
      <c r="AP35" s="1709"/>
      <c r="AQ35" s="1709"/>
      <c r="AR35" s="1709"/>
      <c r="AS35" s="1709"/>
      <c r="AT35" s="1709"/>
      <c r="AU35" s="1709"/>
      <c r="AV35" s="1709"/>
      <c r="AW35" s="1709"/>
      <c r="AX35" s="1709"/>
      <c r="AY35" s="1709"/>
      <c r="AZ35" s="1712"/>
      <c r="BA35" s="1711"/>
      <c r="BB35" s="1703"/>
      <c r="BC35" s="1703"/>
      <c r="BD35" s="1703"/>
      <c r="BE35" s="1739"/>
      <c r="BF35" s="501" t="s">
        <v>972</v>
      </c>
      <c r="BG35" s="502"/>
    </row>
    <row r="36" spans="1:59" ht="22" customHeight="1">
      <c r="A36" s="1665"/>
      <c r="B36" s="1670"/>
      <c r="C36" s="1671"/>
      <c r="D36" s="1671"/>
      <c r="E36" s="1671"/>
      <c r="F36" s="1671"/>
      <c r="G36" s="1671"/>
      <c r="H36" s="1671"/>
      <c r="I36" s="1671"/>
      <c r="J36" s="1672"/>
      <c r="K36" s="1670"/>
      <c r="L36" s="1671"/>
      <c r="M36" s="1671"/>
      <c r="N36" s="1672"/>
      <c r="O36" s="1670"/>
      <c r="P36" s="1671"/>
      <c r="Q36" s="1671"/>
      <c r="R36" s="1671"/>
      <c r="S36" s="1671"/>
      <c r="T36" s="1672"/>
      <c r="U36" s="1732"/>
      <c r="V36" s="1733"/>
      <c r="W36" s="1733"/>
      <c r="X36" s="1733"/>
      <c r="Y36" s="1733"/>
      <c r="Z36" s="1734"/>
      <c r="AA36" s="1732"/>
      <c r="AB36" s="1733"/>
      <c r="AC36" s="1733"/>
      <c r="AD36" s="1733"/>
      <c r="AE36" s="1734"/>
      <c r="AF36" s="1704" t="s">
        <v>449</v>
      </c>
      <c r="AG36" s="1713"/>
      <c r="AH36" s="1713"/>
      <c r="AI36" s="1713"/>
      <c r="AJ36" s="1713"/>
      <c r="AK36" s="1713"/>
      <c r="AL36" s="1705" t="s">
        <v>431</v>
      </c>
      <c r="AM36" s="1706"/>
      <c r="AN36" s="1706"/>
      <c r="AO36" s="1706"/>
      <c r="AP36" s="1706"/>
      <c r="AQ36" s="1706"/>
      <c r="AR36" s="1706"/>
      <c r="AS36" s="1706"/>
      <c r="AT36" s="1706"/>
      <c r="AU36" s="1706"/>
      <c r="AV36" s="1706"/>
      <c r="AW36" s="1706"/>
      <c r="AX36" s="1706"/>
      <c r="AY36" s="1706"/>
      <c r="AZ36" s="1707"/>
      <c r="BA36" s="1711"/>
      <c r="BB36" s="1703"/>
      <c r="BC36" s="1703"/>
      <c r="BD36" s="1703"/>
      <c r="BE36" s="1739"/>
      <c r="BF36" s="501" t="s">
        <v>960</v>
      </c>
      <c r="BG36" s="506" t="s">
        <v>450</v>
      </c>
    </row>
    <row r="37" spans="1:59" ht="22" customHeight="1">
      <c r="A37" s="1665"/>
      <c r="B37" s="1670"/>
      <c r="C37" s="1671"/>
      <c r="D37" s="1671"/>
      <c r="E37" s="1671"/>
      <c r="F37" s="1671"/>
      <c r="G37" s="1671"/>
      <c r="H37" s="1671"/>
      <c r="I37" s="1671"/>
      <c r="J37" s="1672"/>
      <c r="K37" s="1670"/>
      <c r="L37" s="1671"/>
      <c r="M37" s="1671"/>
      <c r="N37" s="1672"/>
      <c r="O37" s="1670"/>
      <c r="P37" s="1671"/>
      <c r="Q37" s="1671"/>
      <c r="R37" s="1671"/>
      <c r="S37" s="1671"/>
      <c r="T37" s="1672"/>
      <c r="U37" s="1732"/>
      <c r="V37" s="1733"/>
      <c r="W37" s="1733"/>
      <c r="X37" s="1733"/>
      <c r="Y37" s="1733"/>
      <c r="Z37" s="1734"/>
      <c r="AA37" s="1732"/>
      <c r="AB37" s="1733"/>
      <c r="AC37" s="1733"/>
      <c r="AD37" s="1733"/>
      <c r="AE37" s="1734"/>
      <c r="AF37" s="1704" t="s">
        <v>451</v>
      </c>
      <c r="AG37" s="1713"/>
      <c r="AH37" s="1713"/>
      <c r="AI37" s="1713"/>
      <c r="AJ37" s="1713"/>
      <c r="AK37" s="1713"/>
      <c r="AL37" s="1705" t="s">
        <v>431</v>
      </c>
      <c r="AM37" s="1706"/>
      <c r="AN37" s="1706"/>
      <c r="AO37" s="1706"/>
      <c r="AP37" s="1706"/>
      <c r="AQ37" s="1706"/>
      <c r="AR37" s="1706"/>
      <c r="AS37" s="1706"/>
      <c r="AT37" s="1706"/>
      <c r="AU37" s="1706"/>
      <c r="AV37" s="1706"/>
      <c r="AW37" s="1706"/>
      <c r="AX37" s="1706"/>
      <c r="AY37" s="1706"/>
      <c r="AZ37" s="1707"/>
      <c r="BA37" s="1711"/>
      <c r="BB37" s="1703"/>
      <c r="BC37" s="1703"/>
      <c r="BD37" s="1703"/>
      <c r="BE37" s="1739"/>
      <c r="BF37" s="501" t="s">
        <v>973</v>
      </c>
      <c r="BG37" s="502"/>
    </row>
    <row r="38" spans="1:59" ht="22" customHeight="1">
      <c r="A38" s="1665"/>
      <c r="B38" s="1670"/>
      <c r="C38" s="1671"/>
      <c r="D38" s="1671"/>
      <c r="E38" s="1671"/>
      <c r="F38" s="1671"/>
      <c r="G38" s="1671"/>
      <c r="H38" s="1671"/>
      <c r="I38" s="1671"/>
      <c r="J38" s="1672"/>
      <c r="K38" s="1670"/>
      <c r="L38" s="1671"/>
      <c r="M38" s="1671"/>
      <c r="N38" s="1672"/>
      <c r="O38" s="1670"/>
      <c r="P38" s="1671"/>
      <c r="Q38" s="1671"/>
      <c r="R38" s="1671"/>
      <c r="S38" s="1671"/>
      <c r="T38" s="1672"/>
      <c r="U38" s="1732"/>
      <c r="V38" s="1733"/>
      <c r="W38" s="1733"/>
      <c r="X38" s="1733"/>
      <c r="Y38" s="1733"/>
      <c r="Z38" s="1734"/>
      <c r="AA38" s="1732"/>
      <c r="AB38" s="1733"/>
      <c r="AC38" s="1733"/>
      <c r="AD38" s="1733"/>
      <c r="AE38" s="1734"/>
      <c r="AF38" s="1704" t="s">
        <v>452</v>
      </c>
      <c r="AG38" s="1713"/>
      <c r="AH38" s="1713"/>
      <c r="AI38" s="1713"/>
      <c r="AJ38" s="1713"/>
      <c r="AK38" s="1713"/>
      <c r="AL38" s="1708" t="s">
        <v>453</v>
      </c>
      <c r="AM38" s="1709"/>
      <c r="AN38" s="1709"/>
      <c r="AO38" s="1709"/>
      <c r="AP38" s="1709"/>
      <c r="AQ38" s="1709"/>
      <c r="AR38" s="1709"/>
      <c r="AS38" s="1709"/>
      <c r="AT38" s="1709"/>
      <c r="AU38" s="1709"/>
      <c r="AV38" s="1709"/>
      <c r="AW38" s="1709"/>
      <c r="AX38" s="1709"/>
      <c r="AY38" s="1709"/>
      <c r="AZ38" s="1712"/>
      <c r="BA38" s="1711"/>
      <c r="BB38" s="1703"/>
      <c r="BC38" s="1703"/>
      <c r="BD38" s="1703"/>
      <c r="BE38" s="1739"/>
      <c r="BF38" s="501" t="s">
        <v>961</v>
      </c>
      <c r="BG38" s="502"/>
    </row>
    <row r="39" spans="1:59" ht="22" customHeight="1">
      <c r="A39" s="1665"/>
      <c r="B39" s="1670"/>
      <c r="C39" s="1671"/>
      <c r="D39" s="1671"/>
      <c r="E39" s="1671"/>
      <c r="F39" s="1671"/>
      <c r="G39" s="1671"/>
      <c r="H39" s="1671"/>
      <c r="I39" s="1671"/>
      <c r="J39" s="1672"/>
      <c r="K39" s="1670"/>
      <c r="L39" s="1671"/>
      <c r="M39" s="1671"/>
      <c r="N39" s="1672"/>
      <c r="O39" s="1670"/>
      <c r="P39" s="1671"/>
      <c r="Q39" s="1671"/>
      <c r="R39" s="1671"/>
      <c r="S39" s="1671"/>
      <c r="T39" s="1672"/>
      <c r="U39" s="1732"/>
      <c r="V39" s="1733"/>
      <c r="W39" s="1733"/>
      <c r="X39" s="1733"/>
      <c r="Y39" s="1733"/>
      <c r="Z39" s="1734"/>
      <c r="AA39" s="1732"/>
      <c r="AB39" s="1733"/>
      <c r="AC39" s="1733"/>
      <c r="AD39" s="1733"/>
      <c r="AE39" s="1734"/>
      <c r="AF39" s="1747" t="s">
        <v>454</v>
      </c>
      <c r="AG39" s="1703"/>
      <c r="AH39" s="1703"/>
      <c r="AI39" s="1703"/>
      <c r="AJ39" s="1703"/>
      <c r="AK39" s="1704"/>
      <c r="AL39" s="1705" t="s">
        <v>431</v>
      </c>
      <c r="AM39" s="1706"/>
      <c r="AN39" s="1706"/>
      <c r="AO39" s="1706"/>
      <c r="AP39" s="1706"/>
      <c r="AQ39" s="1706"/>
      <c r="AR39" s="1706"/>
      <c r="AS39" s="1706"/>
      <c r="AT39" s="1706"/>
      <c r="AU39" s="1706"/>
      <c r="AV39" s="1706"/>
      <c r="AW39" s="1706"/>
      <c r="AX39" s="1706"/>
      <c r="AY39" s="1706"/>
      <c r="AZ39" s="1707"/>
      <c r="BA39" s="1711"/>
      <c r="BB39" s="1703"/>
      <c r="BC39" s="1703"/>
      <c r="BD39" s="1703"/>
      <c r="BE39" s="1739"/>
      <c r="BF39" s="511" t="s">
        <v>974</v>
      </c>
      <c r="BG39" s="506" t="s">
        <v>455</v>
      </c>
    </row>
    <row r="40" spans="1:59" ht="22" customHeight="1">
      <c r="A40" s="1665"/>
      <c r="B40" s="1670"/>
      <c r="C40" s="1671"/>
      <c r="D40" s="1671"/>
      <c r="E40" s="1671"/>
      <c r="F40" s="1671"/>
      <c r="G40" s="1671"/>
      <c r="H40" s="1671"/>
      <c r="I40" s="1671"/>
      <c r="J40" s="1672"/>
      <c r="K40" s="1670"/>
      <c r="L40" s="1671"/>
      <c r="M40" s="1671"/>
      <c r="N40" s="1672"/>
      <c r="O40" s="1670"/>
      <c r="P40" s="1671"/>
      <c r="Q40" s="1671"/>
      <c r="R40" s="1671"/>
      <c r="S40" s="1671"/>
      <c r="T40" s="1672"/>
      <c r="U40" s="1732"/>
      <c r="V40" s="1733"/>
      <c r="W40" s="1733"/>
      <c r="X40" s="1733"/>
      <c r="Y40" s="1733"/>
      <c r="Z40" s="1734"/>
      <c r="AA40" s="1732"/>
      <c r="AB40" s="1733"/>
      <c r="AC40" s="1733"/>
      <c r="AD40" s="1733"/>
      <c r="AE40" s="1734"/>
      <c r="AF40" s="1714" t="s">
        <v>962</v>
      </c>
      <c r="AG40" s="1715"/>
      <c r="AH40" s="1715"/>
      <c r="AI40" s="1715"/>
      <c r="AJ40" s="1715"/>
      <c r="AK40" s="1716"/>
      <c r="AL40" s="1705" t="s">
        <v>963</v>
      </c>
      <c r="AM40" s="1706"/>
      <c r="AN40" s="1706"/>
      <c r="AO40" s="1706"/>
      <c r="AP40" s="1706"/>
      <c r="AQ40" s="1706"/>
      <c r="AR40" s="1706"/>
      <c r="AS40" s="1706"/>
      <c r="AT40" s="1706"/>
      <c r="AU40" s="1706"/>
      <c r="AV40" s="1706"/>
      <c r="AW40" s="1706"/>
      <c r="AX40" s="1706"/>
      <c r="AY40" s="1706"/>
      <c r="AZ40" s="1707"/>
      <c r="BA40" s="1708"/>
      <c r="BB40" s="1709"/>
      <c r="BC40" s="1709"/>
      <c r="BD40" s="1709"/>
      <c r="BE40" s="1710"/>
      <c r="BF40" s="508" t="s">
        <v>964</v>
      </c>
      <c r="BG40" s="502"/>
    </row>
    <row r="41" spans="1:59" ht="22" customHeight="1">
      <c r="A41" s="1665"/>
      <c r="B41" s="1670"/>
      <c r="C41" s="1671"/>
      <c r="D41" s="1671"/>
      <c r="E41" s="1671"/>
      <c r="F41" s="1671"/>
      <c r="G41" s="1671"/>
      <c r="H41" s="1671"/>
      <c r="I41" s="1671"/>
      <c r="J41" s="1672"/>
      <c r="K41" s="1670"/>
      <c r="L41" s="1671"/>
      <c r="M41" s="1671"/>
      <c r="N41" s="1672"/>
      <c r="O41" s="1670"/>
      <c r="P41" s="1671"/>
      <c r="Q41" s="1671"/>
      <c r="R41" s="1671"/>
      <c r="S41" s="1671"/>
      <c r="T41" s="1672"/>
      <c r="U41" s="1732"/>
      <c r="V41" s="1733"/>
      <c r="W41" s="1733"/>
      <c r="X41" s="1733"/>
      <c r="Y41" s="1733"/>
      <c r="Z41" s="1734"/>
      <c r="AA41" s="1732"/>
      <c r="AB41" s="1733"/>
      <c r="AC41" s="1733"/>
      <c r="AD41" s="1733"/>
      <c r="AE41" s="1734"/>
      <c r="AF41" s="1703" t="s">
        <v>456</v>
      </c>
      <c r="AG41" s="1703"/>
      <c r="AH41" s="1703"/>
      <c r="AI41" s="1703"/>
      <c r="AJ41" s="1703"/>
      <c r="AK41" s="1704"/>
      <c r="AL41" s="1705" t="s">
        <v>457</v>
      </c>
      <c r="AM41" s="1706"/>
      <c r="AN41" s="1706"/>
      <c r="AO41" s="1706"/>
      <c r="AP41" s="1706"/>
      <c r="AQ41" s="1706"/>
      <c r="AR41" s="1706"/>
      <c r="AS41" s="1706"/>
      <c r="AT41" s="1706"/>
      <c r="AU41" s="1706"/>
      <c r="AV41" s="1706"/>
      <c r="AW41" s="1706"/>
      <c r="AX41" s="1706"/>
      <c r="AY41" s="1706"/>
      <c r="AZ41" s="1707"/>
      <c r="BA41" s="1711"/>
      <c r="BB41" s="1703"/>
      <c r="BC41" s="1703"/>
      <c r="BD41" s="1703"/>
      <c r="BE41" s="1739"/>
      <c r="BF41" s="503"/>
      <c r="BG41" s="502"/>
    </row>
    <row r="42" spans="1:59" ht="22" customHeight="1">
      <c r="A42" s="1665"/>
      <c r="B42" s="1670"/>
      <c r="C42" s="1671"/>
      <c r="D42" s="1671"/>
      <c r="E42" s="1671"/>
      <c r="F42" s="1671"/>
      <c r="G42" s="1671"/>
      <c r="H42" s="1671"/>
      <c r="I42" s="1671"/>
      <c r="J42" s="1672"/>
      <c r="K42" s="1670"/>
      <c r="L42" s="1671"/>
      <c r="M42" s="1671"/>
      <c r="N42" s="1672"/>
      <c r="O42" s="1670"/>
      <c r="P42" s="1671"/>
      <c r="Q42" s="1671"/>
      <c r="R42" s="1671"/>
      <c r="S42" s="1671"/>
      <c r="T42" s="1672"/>
      <c r="U42" s="1732"/>
      <c r="V42" s="1733"/>
      <c r="W42" s="1733"/>
      <c r="X42" s="1733"/>
      <c r="Y42" s="1733"/>
      <c r="Z42" s="1734"/>
      <c r="AA42" s="1732"/>
      <c r="AB42" s="1733"/>
      <c r="AC42" s="1733"/>
      <c r="AD42" s="1733"/>
      <c r="AE42" s="1734"/>
      <c r="AF42" s="1711" t="s">
        <v>458</v>
      </c>
      <c r="AG42" s="1703"/>
      <c r="AH42" s="1703"/>
      <c r="AI42" s="1703"/>
      <c r="AJ42" s="1703"/>
      <c r="AK42" s="1704"/>
      <c r="AL42" s="1708" t="s">
        <v>457</v>
      </c>
      <c r="AM42" s="1709"/>
      <c r="AN42" s="1709"/>
      <c r="AO42" s="1709"/>
      <c r="AP42" s="1709"/>
      <c r="AQ42" s="1709"/>
      <c r="AR42" s="1709"/>
      <c r="AS42" s="1709"/>
      <c r="AT42" s="1709"/>
      <c r="AU42" s="1709"/>
      <c r="AV42" s="1709"/>
      <c r="AW42" s="1709"/>
      <c r="AX42" s="1709"/>
      <c r="AY42" s="1709"/>
      <c r="AZ42" s="1712"/>
      <c r="BA42" s="1711"/>
      <c r="BB42" s="1703"/>
      <c r="BC42" s="1703"/>
      <c r="BD42" s="1703"/>
      <c r="BE42" s="1739"/>
      <c r="BF42" s="512" t="s">
        <v>975</v>
      </c>
      <c r="BG42" s="507" t="s">
        <v>459</v>
      </c>
    </row>
    <row r="43" spans="1:59" ht="22" customHeight="1" thickBot="1">
      <c r="A43" s="1666"/>
      <c r="B43" s="1673"/>
      <c r="C43" s="1674"/>
      <c r="D43" s="1674"/>
      <c r="E43" s="1674"/>
      <c r="F43" s="1674"/>
      <c r="G43" s="1674"/>
      <c r="H43" s="1674"/>
      <c r="I43" s="1674"/>
      <c r="J43" s="1675"/>
      <c r="K43" s="1673"/>
      <c r="L43" s="1674"/>
      <c r="M43" s="1674"/>
      <c r="N43" s="1675"/>
      <c r="O43" s="1673"/>
      <c r="P43" s="1674"/>
      <c r="Q43" s="1674"/>
      <c r="R43" s="1674"/>
      <c r="S43" s="1674"/>
      <c r="T43" s="1675"/>
      <c r="U43" s="1735"/>
      <c r="V43" s="1736"/>
      <c r="W43" s="1736"/>
      <c r="X43" s="1736"/>
      <c r="Y43" s="1736"/>
      <c r="Z43" s="1737"/>
      <c r="AA43" s="1735"/>
      <c r="AB43" s="1736"/>
      <c r="AC43" s="1736"/>
      <c r="AD43" s="1736"/>
      <c r="AE43" s="1737"/>
      <c r="AF43" s="1717" t="s">
        <v>460</v>
      </c>
      <c r="AG43" s="1718"/>
      <c r="AH43" s="1718"/>
      <c r="AI43" s="1718"/>
      <c r="AJ43" s="1718"/>
      <c r="AK43" s="1719"/>
      <c r="AL43" s="1720" t="s">
        <v>461</v>
      </c>
      <c r="AM43" s="1721"/>
      <c r="AN43" s="1721"/>
      <c r="AO43" s="1721"/>
      <c r="AP43" s="1721"/>
      <c r="AQ43" s="1721"/>
      <c r="AR43" s="1721"/>
      <c r="AS43" s="1721"/>
      <c r="AT43" s="1721"/>
      <c r="AU43" s="1721"/>
      <c r="AV43" s="1721"/>
      <c r="AW43" s="1721"/>
      <c r="AX43" s="1721"/>
      <c r="AY43" s="1721"/>
      <c r="AZ43" s="1722"/>
      <c r="BA43" s="1717"/>
      <c r="BB43" s="1718"/>
      <c r="BC43" s="1718"/>
      <c r="BD43" s="1718"/>
      <c r="BE43" s="1761"/>
      <c r="BF43" s="509" t="s">
        <v>965</v>
      </c>
      <c r="BG43" s="510"/>
    </row>
    <row r="44" spans="1:59" ht="120" customHeight="1">
      <c r="A44" s="1664" t="s">
        <v>966</v>
      </c>
      <c r="B44" s="1727" t="s">
        <v>17</v>
      </c>
      <c r="C44" s="1725"/>
      <c r="D44" s="1725"/>
      <c r="E44" s="1725"/>
      <c r="F44" s="1725"/>
      <c r="G44" s="1725"/>
      <c r="H44" s="1725"/>
      <c r="I44" s="1725"/>
      <c r="J44" s="1726"/>
      <c r="K44" s="1724"/>
      <c r="L44" s="1725"/>
      <c r="M44" s="1725"/>
      <c r="N44" s="1726"/>
      <c r="O44" s="1727" t="s">
        <v>425</v>
      </c>
      <c r="P44" s="1725"/>
      <c r="Q44" s="1725"/>
      <c r="R44" s="1725"/>
      <c r="S44" s="1725"/>
      <c r="T44" s="1726"/>
      <c r="U44" s="1727" t="s">
        <v>425</v>
      </c>
      <c r="V44" s="1725"/>
      <c r="W44" s="1725"/>
      <c r="X44" s="1725"/>
      <c r="Y44" s="1725"/>
      <c r="Z44" s="1726"/>
      <c r="AA44" s="1727" t="s">
        <v>462</v>
      </c>
      <c r="AB44" s="1725"/>
      <c r="AC44" s="1725"/>
      <c r="AD44" s="1725"/>
      <c r="AE44" s="1726"/>
      <c r="AF44" s="1758" t="s">
        <v>976</v>
      </c>
      <c r="AG44" s="1744"/>
      <c r="AH44" s="1744"/>
      <c r="AI44" s="1744"/>
      <c r="AJ44" s="1744"/>
      <c r="AK44" s="1759"/>
      <c r="AL44" s="1760" t="s">
        <v>977</v>
      </c>
      <c r="AM44" s="1744"/>
      <c r="AN44" s="1744"/>
      <c r="AO44" s="1744"/>
      <c r="AP44" s="1744"/>
      <c r="AQ44" s="1744"/>
      <c r="AR44" s="1744"/>
      <c r="AS44" s="1744"/>
      <c r="AT44" s="1744"/>
      <c r="AU44" s="1744"/>
      <c r="AV44" s="1744"/>
      <c r="AW44" s="1744"/>
      <c r="AX44" s="1744"/>
      <c r="AY44" s="1744"/>
      <c r="AZ44" s="1759"/>
      <c r="BA44" s="1743"/>
      <c r="BB44" s="1744"/>
      <c r="BC44" s="1744"/>
      <c r="BD44" s="1744"/>
      <c r="BE44" s="1745"/>
      <c r="BF44" s="513" t="s">
        <v>978</v>
      </c>
      <c r="BG44" s="514"/>
    </row>
    <row r="45" spans="1:59" ht="22" customHeight="1">
      <c r="A45" s="1665"/>
      <c r="B45" s="1670"/>
      <c r="C45" s="1671"/>
      <c r="D45" s="1671"/>
      <c r="E45" s="1671"/>
      <c r="F45" s="1671"/>
      <c r="G45" s="1671"/>
      <c r="H45" s="1671"/>
      <c r="I45" s="1671"/>
      <c r="J45" s="1672"/>
      <c r="K45" s="1670"/>
      <c r="L45" s="1671"/>
      <c r="M45" s="1671"/>
      <c r="N45" s="1672"/>
      <c r="O45" s="1670"/>
      <c r="P45" s="1671"/>
      <c r="Q45" s="1671"/>
      <c r="R45" s="1671"/>
      <c r="S45" s="1671"/>
      <c r="T45" s="1672"/>
      <c r="U45" s="1670"/>
      <c r="V45" s="1671"/>
      <c r="W45" s="1671"/>
      <c r="X45" s="1671"/>
      <c r="Y45" s="1671"/>
      <c r="Z45" s="1672"/>
      <c r="AA45" s="1670"/>
      <c r="AB45" s="1671"/>
      <c r="AC45" s="1671"/>
      <c r="AD45" s="1671"/>
      <c r="AE45" s="1672"/>
      <c r="AF45" s="1703" t="s">
        <v>430</v>
      </c>
      <c r="AG45" s="1703"/>
      <c r="AH45" s="1703"/>
      <c r="AI45" s="1703"/>
      <c r="AJ45" s="1703"/>
      <c r="AK45" s="1704"/>
      <c r="AL45" s="1705" t="s">
        <v>431</v>
      </c>
      <c r="AM45" s="1706"/>
      <c r="AN45" s="1706"/>
      <c r="AO45" s="1706"/>
      <c r="AP45" s="1706"/>
      <c r="AQ45" s="1706"/>
      <c r="AR45" s="1706"/>
      <c r="AS45" s="1706"/>
      <c r="AT45" s="1706"/>
      <c r="AU45" s="1706"/>
      <c r="AV45" s="1706"/>
      <c r="AW45" s="1706"/>
      <c r="AX45" s="1706"/>
      <c r="AY45" s="1706"/>
      <c r="AZ45" s="1707"/>
      <c r="BA45" s="1711"/>
      <c r="BB45" s="1703"/>
      <c r="BC45" s="1703"/>
      <c r="BD45" s="1703"/>
      <c r="BE45" s="1739"/>
      <c r="BF45" s="503"/>
      <c r="BG45" s="502"/>
    </row>
    <row r="46" spans="1:59" ht="22" customHeight="1">
      <c r="A46" s="1665"/>
      <c r="B46" s="1670"/>
      <c r="C46" s="1671"/>
      <c r="D46" s="1671"/>
      <c r="E46" s="1671"/>
      <c r="F46" s="1671"/>
      <c r="G46" s="1671"/>
      <c r="H46" s="1671"/>
      <c r="I46" s="1671"/>
      <c r="J46" s="1672"/>
      <c r="K46" s="1670"/>
      <c r="L46" s="1671"/>
      <c r="M46" s="1671"/>
      <c r="N46" s="1672"/>
      <c r="O46" s="1670"/>
      <c r="P46" s="1671"/>
      <c r="Q46" s="1671"/>
      <c r="R46" s="1671"/>
      <c r="S46" s="1671"/>
      <c r="T46" s="1672"/>
      <c r="U46" s="1670"/>
      <c r="V46" s="1671"/>
      <c r="W46" s="1671"/>
      <c r="X46" s="1671"/>
      <c r="Y46" s="1671"/>
      <c r="Z46" s="1672"/>
      <c r="AA46" s="1670"/>
      <c r="AB46" s="1671"/>
      <c r="AC46" s="1671"/>
      <c r="AD46" s="1671"/>
      <c r="AE46" s="1672"/>
      <c r="AF46" s="1704" t="s">
        <v>432</v>
      </c>
      <c r="AG46" s="1713"/>
      <c r="AH46" s="1713"/>
      <c r="AI46" s="1713"/>
      <c r="AJ46" s="1713"/>
      <c r="AK46" s="1713"/>
      <c r="AL46" s="1705" t="s">
        <v>431</v>
      </c>
      <c r="AM46" s="1706"/>
      <c r="AN46" s="1706"/>
      <c r="AO46" s="1706"/>
      <c r="AP46" s="1706"/>
      <c r="AQ46" s="1706"/>
      <c r="AR46" s="1706"/>
      <c r="AS46" s="1706"/>
      <c r="AT46" s="1706"/>
      <c r="AU46" s="1706"/>
      <c r="AV46" s="1706"/>
      <c r="AW46" s="1706"/>
      <c r="AX46" s="1706"/>
      <c r="AY46" s="1706"/>
      <c r="AZ46" s="1707"/>
      <c r="BA46" s="1711"/>
      <c r="BB46" s="1703"/>
      <c r="BC46" s="1703"/>
      <c r="BD46" s="1703"/>
      <c r="BE46" s="1739"/>
      <c r="BF46" s="501" t="s">
        <v>979</v>
      </c>
      <c r="BG46" s="502"/>
    </row>
    <row r="47" spans="1:59" ht="22" customHeight="1">
      <c r="A47" s="1665"/>
      <c r="B47" s="1670"/>
      <c r="C47" s="1671"/>
      <c r="D47" s="1671"/>
      <c r="E47" s="1671"/>
      <c r="F47" s="1671"/>
      <c r="G47" s="1671"/>
      <c r="H47" s="1671"/>
      <c r="I47" s="1671"/>
      <c r="J47" s="1672"/>
      <c r="K47" s="1670"/>
      <c r="L47" s="1671"/>
      <c r="M47" s="1671"/>
      <c r="N47" s="1672"/>
      <c r="O47" s="1670"/>
      <c r="P47" s="1671"/>
      <c r="Q47" s="1671"/>
      <c r="R47" s="1671"/>
      <c r="S47" s="1671"/>
      <c r="T47" s="1672"/>
      <c r="U47" s="1670"/>
      <c r="V47" s="1671"/>
      <c r="W47" s="1671"/>
      <c r="X47" s="1671"/>
      <c r="Y47" s="1671"/>
      <c r="Z47" s="1672"/>
      <c r="AA47" s="1670"/>
      <c r="AB47" s="1671"/>
      <c r="AC47" s="1671"/>
      <c r="AD47" s="1671"/>
      <c r="AE47" s="1672"/>
      <c r="AF47" s="1704" t="s">
        <v>433</v>
      </c>
      <c r="AG47" s="1713"/>
      <c r="AH47" s="1713"/>
      <c r="AI47" s="1713"/>
      <c r="AJ47" s="1713"/>
      <c r="AK47" s="1713"/>
      <c r="AL47" s="1708" t="s">
        <v>431</v>
      </c>
      <c r="AM47" s="1709"/>
      <c r="AN47" s="1709"/>
      <c r="AO47" s="1709"/>
      <c r="AP47" s="1709"/>
      <c r="AQ47" s="1709"/>
      <c r="AR47" s="1709"/>
      <c r="AS47" s="1709"/>
      <c r="AT47" s="1709"/>
      <c r="AU47" s="1709"/>
      <c r="AV47" s="1709"/>
      <c r="AW47" s="1709"/>
      <c r="AX47" s="1709"/>
      <c r="AY47" s="1709"/>
      <c r="AZ47" s="1712"/>
      <c r="BA47" s="1711"/>
      <c r="BB47" s="1703"/>
      <c r="BC47" s="1703"/>
      <c r="BD47" s="1703"/>
      <c r="BE47" s="1739"/>
      <c r="BF47" s="501" t="s">
        <v>979</v>
      </c>
      <c r="BG47" s="502"/>
    </row>
    <row r="48" spans="1:59" ht="22" customHeight="1">
      <c r="A48" s="1665"/>
      <c r="B48" s="1670"/>
      <c r="C48" s="1671"/>
      <c r="D48" s="1671"/>
      <c r="E48" s="1671"/>
      <c r="F48" s="1671"/>
      <c r="G48" s="1671"/>
      <c r="H48" s="1671"/>
      <c r="I48" s="1671"/>
      <c r="J48" s="1672"/>
      <c r="K48" s="1670"/>
      <c r="L48" s="1671"/>
      <c r="M48" s="1671"/>
      <c r="N48" s="1672"/>
      <c r="O48" s="1670"/>
      <c r="P48" s="1671"/>
      <c r="Q48" s="1671"/>
      <c r="R48" s="1671"/>
      <c r="S48" s="1671"/>
      <c r="T48" s="1672"/>
      <c r="U48" s="1670"/>
      <c r="V48" s="1671"/>
      <c r="W48" s="1671"/>
      <c r="X48" s="1671"/>
      <c r="Y48" s="1671"/>
      <c r="Z48" s="1672"/>
      <c r="AA48" s="1670"/>
      <c r="AB48" s="1671"/>
      <c r="AC48" s="1671"/>
      <c r="AD48" s="1671"/>
      <c r="AE48" s="1672"/>
      <c r="AF48" s="1711" t="s">
        <v>980</v>
      </c>
      <c r="AG48" s="1703"/>
      <c r="AH48" s="1703"/>
      <c r="AI48" s="1703"/>
      <c r="AJ48" s="1703"/>
      <c r="AK48" s="1704"/>
      <c r="AL48" s="1705" t="s">
        <v>431</v>
      </c>
      <c r="AM48" s="1706"/>
      <c r="AN48" s="1706"/>
      <c r="AO48" s="1706"/>
      <c r="AP48" s="1706"/>
      <c r="AQ48" s="1706"/>
      <c r="AR48" s="1706"/>
      <c r="AS48" s="1706"/>
      <c r="AT48" s="1706"/>
      <c r="AU48" s="1706"/>
      <c r="AV48" s="1706"/>
      <c r="AW48" s="1706"/>
      <c r="AX48" s="1706"/>
      <c r="AY48" s="1706"/>
      <c r="AZ48" s="1707"/>
      <c r="BA48" s="1711"/>
      <c r="BB48" s="1703"/>
      <c r="BC48" s="1703"/>
      <c r="BD48" s="1703"/>
      <c r="BE48" s="1739"/>
      <c r="BF48" s="503"/>
      <c r="BG48" s="502"/>
    </row>
    <row r="49" spans="1:59" ht="22" customHeight="1">
      <c r="A49" s="1665"/>
      <c r="B49" s="1670"/>
      <c r="C49" s="1671"/>
      <c r="D49" s="1671"/>
      <c r="E49" s="1671"/>
      <c r="F49" s="1671"/>
      <c r="G49" s="1671"/>
      <c r="H49" s="1671"/>
      <c r="I49" s="1671"/>
      <c r="J49" s="1672"/>
      <c r="K49" s="1670"/>
      <c r="L49" s="1671"/>
      <c r="M49" s="1671"/>
      <c r="N49" s="1672"/>
      <c r="O49" s="1670"/>
      <c r="P49" s="1671"/>
      <c r="Q49" s="1671"/>
      <c r="R49" s="1671"/>
      <c r="S49" s="1671"/>
      <c r="T49" s="1672"/>
      <c r="U49" s="1670"/>
      <c r="V49" s="1671"/>
      <c r="W49" s="1671"/>
      <c r="X49" s="1671"/>
      <c r="Y49" s="1671"/>
      <c r="Z49" s="1672"/>
      <c r="AA49" s="1670"/>
      <c r="AB49" s="1671"/>
      <c r="AC49" s="1671"/>
      <c r="AD49" s="1671"/>
      <c r="AE49" s="1672"/>
      <c r="AF49" s="1711" t="s">
        <v>435</v>
      </c>
      <c r="AG49" s="1703"/>
      <c r="AH49" s="1703"/>
      <c r="AI49" s="1703"/>
      <c r="AJ49" s="1703"/>
      <c r="AK49" s="1704"/>
      <c r="AL49" s="1708" t="s">
        <v>436</v>
      </c>
      <c r="AM49" s="1709"/>
      <c r="AN49" s="1709"/>
      <c r="AO49" s="1709"/>
      <c r="AP49" s="1709"/>
      <c r="AQ49" s="1709"/>
      <c r="AR49" s="1709"/>
      <c r="AS49" s="1709"/>
      <c r="AT49" s="1709"/>
      <c r="AU49" s="1709"/>
      <c r="AV49" s="1709"/>
      <c r="AW49" s="1709"/>
      <c r="AX49" s="1709"/>
      <c r="AY49" s="1709"/>
      <c r="AZ49" s="1712"/>
      <c r="BA49" s="1749"/>
      <c r="BB49" s="1750"/>
      <c r="BC49" s="1750"/>
      <c r="BD49" s="1750"/>
      <c r="BE49" s="1751"/>
      <c r="BF49" s="504"/>
      <c r="BG49" s="505"/>
    </row>
    <row r="50" spans="1:59" ht="22" customHeight="1">
      <c r="A50" s="1665"/>
      <c r="B50" s="1670"/>
      <c r="C50" s="1671"/>
      <c r="D50" s="1671"/>
      <c r="E50" s="1671"/>
      <c r="F50" s="1671"/>
      <c r="G50" s="1671"/>
      <c r="H50" s="1671"/>
      <c r="I50" s="1671"/>
      <c r="J50" s="1672"/>
      <c r="K50" s="1670"/>
      <c r="L50" s="1671"/>
      <c r="M50" s="1671"/>
      <c r="N50" s="1672"/>
      <c r="O50" s="1670"/>
      <c r="P50" s="1671"/>
      <c r="Q50" s="1671"/>
      <c r="R50" s="1671"/>
      <c r="S50" s="1671"/>
      <c r="T50" s="1672"/>
      <c r="U50" s="1670"/>
      <c r="V50" s="1671"/>
      <c r="W50" s="1671"/>
      <c r="X50" s="1671"/>
      <c r="Y50" s="1671"/>
      <c r="Z50" s="1672"/>
      <c r="AA50" s="1670"/>
      <c r="AB50" s="1671"/>
      <c r="AC50" s="1671"/>
      <c r="AD50" s="1671"/>
      <c r="AE50" s="1672"/>
      <c r="AF50" s="1711" t="s">
        <v>437</v>
      </c>
      <c r="AG50" s="1703"/>
      <c r="AH50" s="1703"/>
      <c r="AI50" s="1703"/>
      <c r="AJ50" s="1703"/>
      <c r="AK50" s="1704"/>
      <c r="AL50" s="1708" t="s">
        <v>431</v>
      </c>
      <c r="AM50" s="1709"/>
      <c r="AN50" s="1709"/>
      <c r="AO50" s="1709"/>
      <c r="AP50" s="1709"/>
      <c r="AQ50" s="1709"/>
      <c r="AR50" s="1709"/>
      <c r="AS50" s="1709"/>
      <c r="AT50" s="1709"/>
      <c r="AU50" s="1709"/>
      <c r="AV50" s="1709"/>
      <c r="AW50" s="1709"/>
      <c r="AX50" s="1709"/>
      <c r="AY50" s="1709"/>
      <c r="AZ50" s="1712"/>
      <c r="BA50" s="1749"/>
      <c r="BB50" s="1750"/>
      <c r="BC50" s="1750"/>
      <c r="BD50" s="1750"/>
      <c r="BE50" s="1751"/>
      <c r="BF50" s="504"/>
      <c r="BG50" s="505"/>
    </row>
    <row r="51" spans="1:59" ht="22" customHeight="1">
      <c r="A51" s="1665"/>
      <c r="B51" s="1670"/>
      <c r="C51" s="1671"/>
      <c r="D51" s="1671"/>
      <c r="E51" s="1671"/>
      <c r="F51" s="1671"/>
      <c r="G51" s="1671"/>
      <c r="H51" s="1671"/>
      <c r="I51" s="1671"/>
      <c r="J51" s="1672"/>
      <c r="K51" s="1670"/>
      <c r="L51" s="1671"/>
      <c r="M51" s="1671"/>
      <c r="N51" s="1672"/>
      <c r="O51" s="1670"/>
      <c r="P51" s="1671"/>
      <c r="Q51" s="1671"/>
      <c r="R51" s="1671"/>
      <c r="S51" s="1671"/>
      <c r="T51" s="1672"/>
      <c r="U51" s="1670"/>
      <c r="V51" s="1671"/>
      <c r="W51" s="1671"/>
      <c r="X51" s="1671"/>
      <c r="Y51" s="1671"/>
      <c r="Z51" s="1672"/>
      <c r="AA51" s="1670"/>
      <c r="AB51" s="1671"/>
      <c r="AC51" s="1671"/>
      <c r="AD51" s="1671"/>
      <c r="AE51" s="1672"/>
      <c r="AF51" s="1703" t="s">
        <v>438</v>
      </c>
      <c r="AG51" s="1703"/>
      <c r="AH51" s="1703"/>
      <c r="AI51" s="1703"/>
      <c r="AJ51" s="1703"/>
      <c r="AK51" s="1704"/>
      <c r="AL51" s="1705" t="s">
        <v>431</v>
      </c>
      <c r="AM51" s="1706"/>
      <c r="AN51" s="1706"/>
      <c r="AO51" s="1706"/>
      <c r="AP51" s="1706"/>
      <c r="AQ51" s="1706"/>
      <c r="AR51" s="1706"/>
      <c r="AS51" s="1706"/>
      <c r="AT51" s="1706"/>
      <c r="AU51" s="1706"/>
      <c r="AV51" s="1706"/>
      <c r="AW51" s="1706"/>
      <c r="AX51" s="1706"/>
      <c r="AY51" s="1706"/>
      <c r="AZ51" s="1707"/>
      <c r="BA51" s="1711"/>
      <c r="BB51" s="1703"/>
      <c r="BC51" s="1703"/>
      <c r="BD51" s="1703"/>
      <c r="BE51" s="1739"/>
      <c r="BF51" s="504"/>
      <c r="BG51" s="505"/>
    </row>
    <row r="52" spans="1:59" ht="22" customHeight="1">
      <c r="A52" s="1665"/>
      <c r="B52" s="1670"/>
      <c r="C52" s="1671"/>
      <c r="D52" s="1671"/>
      <c r="E52" s="1671"/>
      <c r="F52" s="1671"/>
      <c r="G52" s="1671"/>
      <c r="H52" s="1671"/>
      <c r="I52" s="1671"/>
      <c r="J52" s="1672"/>
      <c r="K52" s="1670"/>
      <c r="L52" s="1671"/>
      <c r="M52" s="1671"/>
      <c r="N52" s="1672"/>
      <c r="O52" s="1670"/>
      <c r="P52" s="1671"/>
      <c r="Q52" s="1671"/>
      <c r="R52" s="1671"/>
      <c r="S52" s="1671"/>
      <c r="T52" s="1672"/>
      <c r="U52" s="1670"/>
      <c r="V52" s="1671"/>
      <c r="W52" s="1671"/>
      <c r="X52" s="1671"/>
      <c r="Y52" s="1671"/>
      <c r="Z52" s="1672"/>
      <c r="AA52" s="1670"/>
      <c r="AB52" s="1671"/>
      <c r="AC52" s="1671"/>
      <c r="AD52" s="1671"/>
      <c r="AE52" s="1672"/>
      <c r="AF52" s="1703" t="s">
        <v>439</v>
      </c>
      <c r="AG52" s="1703"/>
      <c r="AH52" s="1703"/>
      <c r="AI52" s="1703"/>
      <c r="AJ52" s="1703"/>
      <c r="AK52" s="1704"/>
      <c r="AL52" s="1705" t="s">
        <v>431</v>
      </c>
      <c r="AM52" s="1706"/>
      <c r="AN52" s="1706"/>
      <c r="AO52" s="1706"/>
      <c r="AP52" s="1706"/>
      <c r="AQ52" s="1706"/>
      <c r="AR52" s="1706"/>
      <c r="AS52" s="1706"/>
      <c r="AT52" s="1706"/>
      <c r="AU52" s="1706"/>
      <c r="AV52" s="1706"/>
      <c r="AW52" s="1706"/>
      <c r="AX52" s="1706"/>
      <c r="AY52" s="1706"/>
      <c r="AZ52" s="1707"/>
      <c r="BA52" s="1711"/>
      <c r="BB52" s="1703"/>
      <c r="BC52" s="1703"/>
      <c r="BD52" s="1703"/>
      <c r="BE52" s="1739"/>
      <c r="BF52" s="504"/>
      <c r="BG52" s="505"/>
    </row>
    <row r="53" spans="1:59" ht="22" customHeight="1">
      <c r="A53" s="1665"/>
      <c r="B53" s="1670"/>
      <c r="C53" s="1671"/>
      <c r="D53" s="1671"/>
      <c r="E53" s="1671"/>
      <c r="F53" s="1671"/>
      <c r="G53" s="1671"/>
      <c r="H53" s="1671"/>
      <c r="I53" s="1671"/>
      <c r="J53" s="1672"/>
      <c r="K53" s="1670"/>
      <c r="L53" s="1671"/>
      <c r="M53" s="1671"/>
      <c r="N53" s="1672"/>
      <c r="O53" s="1670"/>
      <c r="P53" s="1671"/>
      <c r="Q53" s="1671"/>
      <c r="R53" s="1671"/>
      <c r="S53" s="1671"/>
      <c r="T53" s="1672"/>
      <c r="U53" s="1670"/>
      <c r="V53" s="1671"/>
      <c r="W53" s="1671"/>
      <c r="X53" s="1671"/>
      <c r="Y53" s="1671"/>
      <c r="Z53" s="1672"/>
      <c r="AA53" s="1670"/>
      <c r="AB53" s="1671"/>
      <c r="AC53" s="1671"/>
      <c r="AD53" s="1671"/>
      <c r="AE53" s="1672"/>
      <c r="AF53" s="1704" t="s">
        <v>440</v>
      </c>
      <c r="AG53" s="1713"/>
      <c r="AH53" s="1713"/>
      <c r="AI53" s="1713"/>
      <c r="AJ53" s="1713"/>
      <c r="AK53" s="1713"/>
      <c r="AL53" s="1708" t="s">
        <v>441</v>
      </c>
      <c r="AM53" s="1709"/>
      <c r="AN53" s="1709"/>
      <c r="AO53" s="1709"/>
      <c r="AP53" s="1709"/>
      <c r="AQ53" s="1709"/>
      <c r="AR53" s="1709"/>
      <c r="AS53" s="1709"/>
      <c r="AT53" s="1709"/>
      <c r="AU53" s="1709"/>
      <c r="AV53" s="1709"/>
      <c r="AW53" s="1709"/>
      <c r="AX53" s="1709"/>
      <c r="AY53" s="1709"/>
      <c r="AZ53" s="1712"/>
      <c r="BA53" s="1711"/>
      <c r="BB53" s="1703"/>
      <c r="BC53" s="1703"/>
      <c r="BD53" s="1703"/>
      <c r="BE53" s="1739"/>
      <c r="BF53" s="501" t="s">
        <v>981</v>
      </c>
      <c r="BG53" s="506" t="s">
        <v>442</v>
      </c>
    </row>
    <row r="54" spans="1:59" ht="22" customHeight="1">
      <c r="A54" s="1665"/>
      <c r="B54" s="1670"/>
      <c r="C54" s="1671"/>
      <c r="D54" s="1671"/>
      <c r="E54" s="1671"/>
      <c r="F54" s="1671"/>
      <c r="G54" s="1671"/>
      <c r="H54" s="1671"/>
      <c r="I54" s="1671"/>
      <c r="J54" s="1672"/>
      <c r="K54" s="1670"/>
      <c r="L54" s="1671"/>
      <c r="M54" s="1671"/>
      <c r="N54" s="1672"/>
      <c r="O54" s="1670"/>
      <c r="P54" s="1671"/>
      <c r="Q54" s="1671"/>
      <c r="R54" s="1671"/>
      <c r="S54" s="1671"/>
      <c r="T54" s="1672"/>
      <c r="U54" s="1670"/>
      <c r="V54" s="1671"/>
      <c r="W54" s="1671"/>
      <c r="X54" s="1671"/>
      <c r="Y54" s="1671"/>
      <c r="Z54" s="1672"/>
      <c r="AA54" s="1670"/>
      <c r="AB54" s="1671"/>
      <c r="AC54" s="1671"/>
      <c r="AD54" s="1671"/>
      <c r="AE54" s="1672"/>
      <c r="AF54" s="1703" t="s">
        <v>445</v>
      </c>
      <c r="AG54" s="1703"/>
      <c r="AH54" s="1703"/>
      <c r="AI54" s="1703"/>
      <c r="AJ54" s="1703"/>
      <c r="AK54" s="1704"/>
      <c r="AL54" s="1708" t="s">
        <v>958</v>
      </c>
      <c r="AM54" s="1709"/>
      <c r="AN54" s="1709"/>
      <c r="AO54" s="1709"/>
      <c r="AP54" s="1709"/>
      <c r="AQ54" s="1709"/>
      <c r="AR54" s="1709"/>
      <c r="AS54" s="1709"/>
      <c r="AT54" s="1709"/>
      <c r="AU54" s="1709"/>
      <c r="AV54" s="1709"/>
      <c r="AW54" s="1709"/>
      <c r="AX54" s="1709"/>
      <c r="AY54" s="1709"/>
      <c r="AZ54" s="1712"/>
      <c r="BA54" s="1711"/>
      <c r="BB54" s="1703"/>
      <c r="BC54" s="1703"/>
      <c r="BD54" s="1703"/>
      <c r="BE54" s="1739"/>
      <c r="BF54" s="501" t="s">
        <v>959</v>
      </c>
      <c r="BG54" s="507" t="s">
        <v>446</v>
      </c>
    </row>
    <row r="55" spans="1:59" ht="22" customHeight="1">
      <c r="A55" s="1665"/>
      <c r="B55" s="1670"/>
      <c r="C55" s="1671"/>
      <c r="D55" s="1671"/>
      <c r="E55" s="1671"/>
      <c r="F55" s="1671"/>
      <c r="G55" s="1671"/>
      <c r="H55" s="1671"/>
      <c r="I55" s="1671"/>
      <c r="J55" s="1672"/>
      <c r="K55" s="1670"/>
      <c r="L55" s="1671"/>
      <c r="M55" s="1671"/>
      <c r="N55" s="1672"/>
      <c r="O55" s="1670"/>
      <c r="P55" s="1671"/>
      <c r="Q55" s="1671"/>
      <c r="R55" s="1671"/>
      <c r="S55" s="1671"/>
      <c r="T55" s="1672"/>
      <c r="U55" s="1670"/>
      <c r="V55" s="1671"/>
      <c r="W55" s="1671"/>
      <c r="X55" s="1671"/>
      <c r="Y55" s="1671"/>
      <c r="Z55" s="1672"/>
      <c r="AA55" s="1670"/>
      <c r="AB55" s="1671"/>
      <c r="AC55" s="1671"/>
      <c r="AD55" s="1671"/>
      <c r="AE55" s="1672"/>
      <c r="AF55" s="1704" t="s">
        <v>463</v>
      </c>
      <c r="AG55" s="1713"/>
      <c r="AH55" s="1713"/>
      <c r="AI55" s="1713"/>
      <c r="AJ55" s="1713"/>
      <c r="AK55" s="1713"/>
      <c r="AL55" s="1705" t="s">
        <v>464</v>
      </c>
      <c r="AM55" s="1706"/>
      <c r="AN55" s="1706"/>
      <c r="AO55" s="1706"/>
      <c r="AP55" s="1706"/>
      <c r="AQ55" s="1706"/>
      <c r="AR55" s="1706"/>
      <c r="AS55" s="1706"/>
      <c r="AT55" s="1706"/>
      <c r="AU55" s="1706"/>
      <c r="AV55" s="1706"/>
      <c r="AW55" s="1706"/>
      <c r="AX55" s="1706"/>
      <c r="AY55" s="1706"/>
      <c r="AZ55" s="1707"/>
      <c r="BA55" s="1711"/>
      <c r="BB55" s="1703"/>
      <c r="BC55" s="1703"/>
      <c r="BD55" s="1703"/>
      <c r="BE55" s="1739"/>
      <c r="BF55" s="511" t="s">
        <v>982</v>
      </c>
      <c r="BG55" s="502"/>
    </row>
    <row r="56" spans="1:59" ht="22" customHeight="1">
      <c r="A56" s="1665"/>
      <c r="B56" s="1670"/>
      <c r="C56" s="1671"/>
      <c r="D56" s="1671"/>
      <c r="E56" s="1671"/>
      <c r="F56" s="1671"/>
      <c r="G56" s="1671"/>
      <c r="H56" s="1671"/>
      <c r="I56" s="1671"/>
      <c r="J56" s="1672"/>
      <c r="K56" s="1670"/>
      <c r="L56" s="1671"/>
      <c r="M56" s="1671"/>
      <c r="N56" s="1672"/>
      <c r="O56" s="1670"/>
      <c r="P56" s="1671"/>
      <c r="Q56" s="1671"/>
      <c r="R56" s="1671"/>
      <c r="S56" s="1671"/>
      <c r="T56" s="1672"/>
      <c r="U56" s="1670"/>
      <c r="V56" s="1671"/>
      <c r="W56" s="1671"/>
      <c r="X56" s="1671"/>
      <c r="Y56" s="1671"/>
      <c r="Z56" s="1672"/>
      <c r="AA56" s="1670"/>
      <c r="AB56" s="1671"/>
      <c r="AC56" s="1671"/>
      <c r="AD56" s="1671"/>
      <c r="AE56" s="1672"/>
      <c r="AF56" s="1704" t="s">
        <v>465</v>
      </c>
      <c r="AG56" s="1713"/>
      <c r="AH56" s="1713"/>
      <c r="AI56" s="1713"/>
      <c r="AJ56" s="1713"/>
      <c r="AK56" s="1713"/>
      <c r="AL56" s="1705" t="s">
        <v>431</v>
      </c>
      <c r="AM56" s="1706"/>
      <c r="AN56" s="1706"/>
      <c r="AO56" s="1706"/>
      <c r="AP56" s="1706"/>
      <c r="AQ56" s="1706"/>
      <c r="AR56" s="1706"/>
      <c r="AS56" s="1706"/>
      <c r="AT56" s="1706"/>
      <c r="AU56" s="1706"/>
      <c r="AV56" s="1706"/>
      <c r="AW56" s="1706"/>
      <c r="AX56" s="1706"/>
      <c r="AY56" s="1706"/>
      <c r="AZ56" s="1707"/>
      <c r="BA56" s="1711"/>
      <c r="BB56" s="1703"/>
      <c r="BC56" s="1703"/>
      <c r="BD56" s="1703"/>
      <c r="BE56" s="1739"/>
      <c r="BF56" s="1762" t="s">
        <v>983</v>
      </c>
      <c r="BG56" s="502"/>
    </row>
    <row r="57" spans="1:59" ht="22" customHeight="1">
      <c r="A57" s="1665"/>
      <c r="B57" s="1670"/>
      <c r="C57" s="1671"/>
      <c r="D57" s="1671"/>
      <c r="E57" s="1671"/>
      <c r="F57" s="1671"/>
      <c r="G57" s="1671"/>
      <c r="H57" s="1671"/>
      <c r="I57" s="1671"/>
      <c r="J57" s="1672"/>
      <c r="K57" s="1670"/>
      <c r="L57" s="1671"/>
      <c r="M57" s="1671"/>
      <c r="N57" s="1672"/>
      <c r="O57" s="1670"/>
      <c r="P57" s="1671"/>
      <c r="Q57" s="1671"/>
      <c r="R57" s="1671"/>
      <c r="S57" s="1671"/>
      <c r="T57" s="1672"/>
      <c r="U57" s="1670"/>
      <c r="V57" s="1671"/>
      <c r="W57" s="1671"/>
      <c r="X57" s="1671"/>
      <c r="Y57" s="1671"/>
      <c r="Z57" s="1672"/>
      <c r="AA57" s="1670"/>
      <c r="AB57" s="1671"/>
      <c r="AC57" s="1671"/>
      <c r="AD57" s="1671"/>
      <c r="AE57" s="1672"/>
      <c r="AF57" s="1749" t="s">
        <v>984</v>
      </c>
      <c r="AG57" s="1750"/>
      <c r="AH57" s="1750"/>
      <c r="AI57" s="1750"/>
      <c r="AJ57" s="1750"/>
      <c r="AK57" s="1764"/>
      <c r="AL57" s="1708" t="s">
        <v>985</v>
      </c>
      <c r="AM57" s="1709"/>
      <c r="AN57" s="1709"/>
      <c r="AO57" s="1709"/>
      <c r="AP57" s="1709"/>
      <c r="AQ57" s="1709"/>
      <c r="AR57" s="1709"/>
      <c r="AS57" s="1709"/>
      <c r="AT57" s="1709"/>
      <c r="AU57" s="1709"/>
      <c r="AV57" s="1709"/>
      <c r="AW57" s="1709"/>
      <c r="AX57" s="1709"/>
      <c r="AY57" s="1709"/>
      <c r="AZ57" s="1712"/>
      <c r="BA57" s="1749"/>
      <c r="BB57" s="1750"/>
      <c r="BC57" s="1750"/>
      <c r="BD57" s="1750"/>
      <c r="BE57" s="1751"/>
      <c r="BF57" s="1763"/>
      <c r="BG57" s="502"/>
    </row>
    <row r="58" spans="1:59" ht="22" customHeight="1">
      <c r="A58" s="1665"/>
      <c r="B58" s="1670"/>
      <c r="C58" s="1671"/>
      <c r="D58" s="1671"/>
      <c r="E58" s="1671"/>
      <c r="F58" s="1671"/>
      <c r="G58" s="1671"/>
      <c r="H58" s="1671"/>
      <c r="I58" s="1671"/>
      <c r="J58" s="1672"/>
      <c r="K58" s="1670"/>
      <c r="L58" s="1671"/>
      <c r="M58" s="1671"/>
      <c r="N58" s="1672"/>
      <c r="O58" s="1670"/>
      <c r="P58" s="1671"/>
      <c r="Q58" s="1671"/>
      <c r="R58" s="1671"/>
      <c r="S58" s="1671"/>
      <c r="T58" s="1672"/>
      <c r="U58" s="1670"/>
      <c r="V58" s="1671"/>
      <c r="W58" s="1671"/>
      <c r="X58" s="1671"/>
      <c r="Y58" s="1671"/>
      <c r="Z58" s="1672"/>
      <c r="AA58" s="1670"/>
      <c r="AB58" s="1671"/>
      <c r="AC58" s="1671"/>
      <c r="AD58" s="1671"/>
      <c r="AE58" s="1672"/>
      <c r="AF58" s="1704" t="s">
        <v>466</v>
      </c>
      <c r="AG58" s="1713"/>
      <c r="AH58" s="1713"/>
      <c r="AI58" s="1713"/>
      <c r="AJ58" s="1713"/>
      <c r="AK58" s="1713"/>
      <c r="AL58" s="1705" t="s">
        <v>431</v>
      </c>
      <c r="AM58" s="1706"/>
      <c r="AN58" s="1706"/>
      <c r="AO58" s="1706"/>
      <c r="AP58" s="1706"/>
      <c r="AQ58" s="1706"/>
      <c r="AR58" s="1706"/>
      <c r="AS58" s="1706"/>
      <c r="AT58" s="1706"/>
      <c r="AU58" s="1706"/>
      <c r="AV58" s="1706"/>
      <c r="AW58" s="1706"/>
      <c r="AX58" s="1706"/>
      <c r="AY58" s="1706"/>
      <c r="AZ58" s="1707"/>
      <c r="BA58" s="1711"/>
      <c r="BB58" s="1703"/>
      <c r="BC58" s="1703"/>
      <c r="BD58" s="1703"/>
      <c r="BE58" s="1739"/>
      <c r="BF58" s="511" t="s">
        <v>986</v>
      </c>
      <c r="BG58" s="507" t="s">
        <v>467</v>
      </c>
    </row>
    <row r="59" spans="1:59" ht="22" customHeight="1">
      <c r="A59" s="1665"/>
      <c r="B59" s="1670"/>
      <c r="C59" s="1671"/>
      <c r="D59" s="1671"/>
      <c r="E59" s="1671"/>
      <c r="F59" s="1671"/>
      <c r="G59" s="1671"/>
      <c r="H59" s="1671"/>
      <c r="I59" s="1671"/>
      <c r="J59" s="1672"/>
      <c r="K59" s="1670"/>
      <c r="L59" s="1671"/>
      <c r="M59" s="1671"/>
      <c r="N59" s="1672"/>
      <c r="O59" s="1670"/>
      <c r="P59" s="1671"/>
      <c r="Q59" s="1671"/>
      <c r="R59" s="1671"/>
      <c r="S59" s="1671"/>
      <c r="T59" s="1672"/>
      <c r="U59" s="1670"/>
      <c r="V59" s="1671"/>
      <c r="W59" s="1671"/>
      <c r="X59" s="1671"/>
      <c r="Y59" s="1671"/>
      <c r="Z59" s="1672"/>
      <c r="AA59" s="1670"/>
      <c r="AB59" s="1671"/>
      <c r="AC59" s="1671"/>
      <c r="AD59" s="1671"/>
      <c r="AE59" s="1672"/>
      <c r="AF59" s="1704" t="s">
        <v>452</v>
      </c>
      <c r="AG59" s="1713"/>
      <c r="AH59" s="1713"/>
      <c r="AI59" s="1713"/>
      <c r="AJ59" s="1713"/>
      <c r="AK59" s="1713"/>
      <c r="AL59" s="1708" t="s">
        <v>453</v>
      </c>
      <c r="AM59" s="1709"/>
      <c r="AN59" s="1709"/>
      <c r="AO59" s="1709"/>
      <c r="AP59" s="1709"/>
      <c r="AQ59" s="1709"/>
      <c r="AR59" s="1709"/>
      <c r="AS59" s="1709"/>
      <c r="AT59" s="1709"/>
      <c r="AU59" s="1709"/>
      <c r="AV59" s="1709"/>
      <c r="AW59" s="1709"/>
      <c r="AX59" s="1709"/>
      <c r="AY59" s="1709"/>
      <c r="AZ59" s="1712"/>
      <c r="BA59" s="1711"/>
      <c r="BB59" s="1703"/>
      <c r="BC59" s="1703"/>
      <c r="BD59" s="1703"/>
      <c r="BE59" s="1739"/>
      <c r="BF59" s="501" t="s">
        <v>961</v>
      </c>
      <c r="BG59" s="502"/>
    </row>
    <row r="60" spans="1:59" ht="22" customHeight="1">
      <c r="A60" s="1665"/>
      <c r="B60" s="1670"/>
      <c r="C60" s="1671"/>
      <c r="D60" s="1671"/>
      <c r="E60" s="1671"/>
      <c r="F60" s="1671"/>
      <c r="G60" s="1671"/>
      <c r="H60" s="1671"/>
      <c r="I60" s="1671"/>
      <c r="J60" s="1672"/>
      <c r="K60" s="1670"/>
      <c r="L60" s="1671"/>
      <c r="M60" s="1671"/>
      <c r="N60" s="1672"/>
      <c r="O60" s="1670"/>
      <c r="P60" s="1671"/>
      <c r="Q60" s="1671"/>
      <c r="R60" s="1671"/>
      <c r="S60" s="1671"/>
      <c r="T60" s="1672"/>
      <c r="U60" s="1670"/>
      <c r="V60" s="1671"/>
      <c r="W60" s="1671"/>
      <c r="X60" s="1671"/>
      <c r="Y60" s="1671"/>
      <c r="Z60" s="1672"/>
      <c r="AA60" s="1670"/>
      <c r="AB60" s="1671"/>
      <c r="AC60" s="1671"/>
      <c r="AD60" s="1671"/>
      <c r="AE60" s="1672"/>
      <c r="AF60" s="1704" t="s">
        <v>449</v>
      </c>
      <c r="AG60" s="1713"/>
      <c r="AH60" s="1713"/>
      <c r="AI60" s="1713"/>
      <c r="AJ60" s="1713"/>
      <c r="AK60" s="1713"/>
      <c r="AL60" s="1705" t="s">
        <v>431</v>
      </c>
      <c r="AM60" s="1706"/>
      <c r="AN60" s="1706"/>
      <c r="AO60" s="1706"/>
      <c r="AP60" s="1706"/>
      <c r="AQ60" s="1706"/>
      <c r="AR60" s="1706"/>
      <c r="AS60" s="1706"/>
      <c r="AT60" s="1706"/>
      <c r="AU60" s="1706"/>
      <c r="AV60" s="1706"/>
      <c r="AW60" s="1706"/>
      <c r="AX60" s="1706"/>
      <c r="AY60" s="1706"/>
      <c r="AZ60" s="1707"/>
      <c r="BA60" s="1711"/>
      <c r="BB60" s="1703"/>
      <c r="BC60" s="1703"/>
      <c r="BD60" s="1703"/>
      <c r="BE60" s="1739"/>
      <c r="BF60" s="501" t="s">
        <v>960</v>
      </c>
      <c r="BG60" s="506" t="s">
        <v>450</v>
      </c>
    </row>
    <row r="61" spans="1:59" ht="22" customHeight="1">
      <c r="A61" s="1665"/>
      <c r="B61" s="1670"/>
      <c r="C61" s="1671"/>
      <c r="D61" s="1671"/>
      <c r="E61" s="1671"/>
      <c r="F61" s="1671"/>
      <c r="G61" s="1671"/>
      <c r="H61" s="1671"/>
      <c r="I61" s="1671"/>
      <c r="J61" s="1672"/>
      <c r="K61" s="1670"/>
      <c r="L61" s="1671"/>
      <c r="M61" s="1671"/>
      <c r="N61" s="1672"/>
      <c r="O61" s="1670"/>
      <c r="P61" s="1671"/>
      <c r="Q61" s="1671"/>
      <c r="R61" s="1671"/>
      <c r="S61" s="1671"/>
      <c r="T61" s="1672"/>
      <c r="U61" s="1670"/>
      <c r="V61" s="1671"/>
      <c r="W61" s="1671"/>
      <c r="X61" s="1671"/>
      <c r="Y61" s="1671"/>
      <c r="Z61" s="1672"/>
      <c r="AA61" s="1670"/>
      <c r="AB61" s="1671"/>
      <c r="AC61" s="1671"/>
      <c r="AD61" s="1671"/>
      <c r="AE61" s="1672"/>
      <c r="AF61" s="1747" t="s">
        <v>454</v>
      </c>
      <c r="AG61" s="1703"/>
      <c r="AH61" s="1703"/>
      <c r="AI61" s="1703"/>
      <c r="AJ61" s="1703"/>
      <c r="AK61" s="1704"/>
      <c r="AL61" s="1705" t="s">
        <v>431</v>
      </c>
      <c r="AM61" s="1706"/>
      <c r="AN61" s="1706"/>
      <c r="AO61" s="1706"/>
      <c r="AP61" s="1706"/>
      <c r="AQ61" s="1706"/>
      <c r="AR61" s="1706"/>
      <c r="AS61" s="1706"/>
      <c r="AT61" s="1706"/>
      <c r="AU61" s="1706"/>
      <c r="AV61" s="1706"/>
      <c r="AW61" s="1706"/>
      <c r="AX61" s="1706"/>
      <c r="AY61" s="1706"/>
      <c r="AZ61" s="1707"/>
      <c r="BA61" s="1711"/>
      <c r="BB61" s="1703"/>
      <c r="BC61" s="1703"/>
      <c r="BD61" s="1703"/>
      <c r="BE61" s="1739"/>
      <c r="BF61" s="511" t="s">
        <v>974</v>
      </c>
      <c r="BG61" s="506" t="s">
        <v>455</v>
      </c>
    </row>
    <row r="62" spans="1:59" ht="22" customHeight="1">
      <c r="A62" s="1665"/>
      <c r="B62" s="1670"/>
      <c r="C62" s="1671"/>
      <c r="D62" s="1671"/>
      <c r="E62" s="1671"/>
      <c r="F62" s="1671"/>
      <c r="G62" s="1671"/>
      <c r="H62" s="1671"/>
      <c r="I62" s="1671"/>
      <c r="J62" s="1672"/>
      <c r="K62" s="1752"/>
      <c r="L62" s="1753"/>
      <c r="M62" s="1753"/>
      <c r="N62" s="1754"/>
      <c r="O62" s="1752"/>
      <c r="P62" s="1753"/>
      <c r="Q62" s="1753"/>
      <c r="R62" s="1753"/>
      <c r="S62" s="1753"/>
      <c r="T62" s="1754"/>
      <c r="U62" s="1752"/>
      <c r="V62" s="1753"/>
      <c r="W62" s="1753"/>
      <c r="X62" s="1753"/>
      <c r="Y62" s="1753"/>
      <c r="Z62" s="1754"/>
      <c r="AA62" s="1752"/>
      <c r="AB62" s="1753"/>
      <c r="AC62" s="1753"/>
      <c r="AD62" s="1753"/>
      <c r="AE62" s="1754"/>
      <c r="AF62" s="1765" t="s">
        <v>468</v>
      </c>
      <c r="AG62" s="1765"/>
      <c r="AH62" s="1765"/>
      <c r="AI62" s="1765"/>
      <c r="AJ62" s="1765"/>
      <c r="AK62" s="1766"/>
      <c r="AL62" s="1705" t="s">
        <v>469</v>
      </c>
      <c r="AM62" s="1706"/>
      <c r="AN62" s="1706"/>
      <c r="AO62" s="1706"/>
      <c r="AP62" s="1706"/>
      <c r="AQ62" s="1706"/>
      <c r="AR62" s="1706"/>
      <c r="AS62" s="1706"/>
      <c r="AT62" s="1706"/>
      <c r="AU62" s="1706"/>
      <c r="AV62" s="1706"/>
      <c r="AW62" s="1706"/>
      <c r="AX62" s="1706"/>
      <c r="AY62" s="1706"/>
      <c r="AZ62" s="1707"/>
      <c r="BA62" s="1711"/>
      <c r="BB62" s="1703"/>
      <c r="BC62" s="1703"/>
      <c r="BD62" s="1703"/>
      <c r="BE62" s="1739"/>
      <c r="BF62" s="503"/>
      <c r="BG62" s="502"/>
    </row>
    <row r="63" spans="1:59" ht="22" customHeight="1">
      <c r="A63" s="1665"/>
      <c r="B63" s="1670"/>
      <c r="C63" s="1671"/>
      <c r="D63" s="1671"/>
      <c r="E63" s="1671"/>
      <c r="F63" s="1671"/>
      <c r="G63" s="1671"/>
      <c r="H63" s="1671"/>
      <c r="I63" s="1671"/>
      <c r="J63" s="1672"/>
      <c r="K63" s="1752"/>
      <c r="L63" s="1753"/>
      <c r="M63" s="1753"/>
      <c r="N63" s="1754"/>
      <c r="O63" s="1752"/>
      <c r="P63" s="1753"/>
      <c r="Q63" s="1753"/>
      <c r="R63" s="1753"/>
      <c r="S63" s="1753"/>
      <c r="T63" s="1754"/>
      <c r="U63" s="1752"/>
      <c r="V63" s="1753"/>
      <c r="W63" s="1753"/>
      <c r="X63" s="1753"/>
      <c r="Y63" s="1753"/>
      <c r="Z63" s="1754"/>
      <c r="AA63" s="1752"/>
      <c r="AB63" s="1753"/>
      <c r="AC63" s="1753"/>
      <c r="AD63" s="1753"/>
      <c r="AE63" s="1754"/>
      <c r="AF63" s="1714" t="s">
        <v>962</v>
      </c>
      <c r="AG63" s="1715"/>
      <c r="AH63" s="1715"/>
      <c r="AI63" s="1715"/>
      <c r="AJ63" s="1715"/>
      <c r="AK63" s="1716"/>
      <c r="AL63" s="1705" t="s">
        <v>963</v>
      </c>
      <c r="AM63" s="1706"/>
      <c r="AN63" s="1706"/>
      <c r="AO63" s="1706"/>
      <c r="AP63" s="1706"/>
      <c r="AQ63" s="1706"/>
      <c r="AR63" s="1706"/>
      <c r="AS63" s="1706"/>
      <c r="AT63" s="1706"/>
      <c r="AU63" s="1706"/>
      <c r="AV63" s="1706"/>
      <c r="AW63" s="1706"/>
      <c r="AX63" s="1706"/>
      <c r="AY63" s="1706"/>
      <c r="AZ63" s="1707"/>
      <c r="BA63" s="1708"/>
      <c r="BB63" s="1709"/>
      <c r="BC63" s="1709"/>
      <c r="BD63" s="1709"/>
      <c r="BE63" s="1710"/>
      <c r="BF63" s="508" t="s">
        <v>964</v>
      </c>
      <c r="BG63" s="502"/>
    </row>
    <row r="64" spans="1:59" ht="22" customHeight="1">
      <c r="A64" s="1665"/>
      <c r="B64" s="1670"/>
      <c r="C64" s="1671"/>
      <c r="D64" s="1671"/>
      <c r="E64" s="1671"/>
      <c r="F64" s="1671"/>
      <c r="G64" s="1671"/>
      <c r="H64" s="1671"/>
      <c r="I64" s="1671"/>
      <c r="J64" s="1672"/>
      <c r="K64" s="1752"/>
      <c r="L64" s="1753"/>
      <c r="M64" s="1753"/>
      <c r="N64" s="1754"/>
      <c r="O64" s="1752"/>
      <c r="P64" s="1753"/>
      <c r="Q64" s="1753"/>
      <c r="R64" s="1753"/>
      <c r="S64" s="1753"/>
      <c r="T64" s="1754"/>
      <c r="U64" s="1752"/>
      <c r="V64" s="1753"/>
      <c r="W64" s="1753"/>
      <c r="X64" s="1753"/>
      <c r="Y64" s="1753"/>
      <c r="Z64" s="1754"/>
      <c r="AA64" s="1752"/>
      <c r="AB64" s="1753"/>
      <c r="AC64" s="1753"/>
      <c r="AD64" s="1753"/>
      <c r="AE64" s="1754"/>
      <c r="AF64" s="1703" t="s">
        <v>456</v>
      </c>
      <c r="AG64" s="1703"/>
      <c r="AH64" s="1703"/>
      <c r="AI64" s="1703"/>
      <c r="AJ64" s="1703"/>
      <c r="AK64" s="1704"/>
      <c r="AL64" s="1705" t="s">
        <v>457</v>
      </c>
      <c r="AM64" s="1706"/>
      <c r="AN64" s="1706"/>
      <c r="AO64" s="1706"/>
      <c r="AP64" s="1706"/>
      <c r="AQ64" s="1706"/>
      <c r="AR64" s="1706"/>
      <c r="AS64" s="1706"/>
      <c r="AT64" s="1706"/>
      <c r="AU64" s="1706"/>
      <c r="AV64" s="1706"/>
      <c r="AW64" s="1706"/>
      <c r="AX64" s="1706"/>
      <c r="AY64" s="1706"/>
      <c r="AZ64" s="1707"/>
      <c r="BA64" s="1711"/>
      <c r="BB64" s="1703"/>
      <c r="BC64" s="1703"/>
      <c r="BD64" s="1703"/>
      <c r="BE64" s="1739"/>
      <c r="BF64" s="503"/>
      <c r="BG64" s="502"/>
    </row>
    <row r="65" spans="1:59" ht="22" customHeight="1">
      <c r="A65" s="1665"/>
      <c r="B65" s="1670"/>
      <c r="C65" s="1671"/>
      <c r="D65" s="1671"/>
      <c r="E65" s="1671"/>
      <c r="F65" s="1671"/>
      <c r="G65" s="1671"/>
      <c r="H65" s="1671"/>
      <c r="I65" s="1671"/>
      <c r="J65" s="1672"/>
      <c r="K65" s="1752"/>
      <c r="L65" s="1753"/>
      <c r="M65" s="1753"/>
      <c r="N65" s="1754"/>
      <c r="O65" s="1752"/>
      <c r="P65" s="1753"/>
      <c r="Q65" s="1753"/>
      <c r="R65" s="1753"/>
      <c r="S65" s="1753"/>
      <c r="T65" s="1754"/>
      <c r="U65" s="1752"/>
      <c r="V65" s="1753"/>
      <c r="W65" s="1753"/>
      <c r="X65" s="1753"/>
      <c r="Y65" s="1753"/>
      <c r="Z65" s="1754"/>
      <c r="AA65" s="1752"/>
      <c r="AB65" s="1753"/>
      <c r="AC65" s="1753"/>
      <c r="AD65" s="1753"/>
      <c r="AE65" s="1754"/>
      <c r="AF65" s="1711" t="s">
        <v>458</v>
      </c>
      <c r="AG65" s="1703"/>
      <c r="AH65" s="1703"/>
      <c r="AI65" s="1703"/>
      <c r="AJ65" s="1703"/>
      <c r="AK65" s="1704"/>
      <c r="AL65" s="1708" t="s">
        <v>457</v>
      </c>
      <c r="AM65" s="1709"/>
      <c r="AN65" s="1709"/>
      <c r="AO65" s="1709"/>
      <c r="AP65" s="1709"/>
      <c r="AQ65" s="1709"/>
      <c r="AR65" s="1709"/>
      <c r="AS65" s="1709"/>
      <c r="AT65" s="1709"/>
      <c r="AU65" s="1709"/>
      <c r="AV65" s="1709"/>
      <c r="AW65" s="1709"/>
      <c r="AX65" s="1709"/>
      <c r="AY65" s="1709"/>
      <c r="AZ65" s="1712"/>
      <c r="BA65" s="1711"/>
      <c r="BB65" s="1703"/>
      <c r="BC65" s="1703"/>
      <c r="BD65" s="1703"/>
      <c r="BE65" s="1739"/>
      <c r="BF65" s="512" t="s">
        <v>975</v>
      </c>
      <c r="BG65" s="507" t="s">
        <v>459</v>
      </c>
    </row>
    <row r="66" spans="1:59" ht="22" customHeight="1" thickBot="1">
      <c r="A66" s="1666"/>
      <c r="B66" s="1673"/>
      <c r="C66" s="1674"/>
      <c r="D66" s="1674"/>
      <c r="E66" s="1674"/>
      <c r="F66" s="1674"/>
      <c r="G66" s="1674"/>
      <c r="H66" s="1674"/>
      <c r="I66" s="1674"/>
      <c r="J66" s="1675"/>
      <c r="K66" s="1755"/>
      <c r="L66" s="1756"/>
      <c r="M66" s="1756"/>
      <c r="N66" s="1757"/>
      <c r="O66" s="1755"/>
      <c r="P66" s="1756"/>
      <c r="Q66" s="1756"/>
      <c r="R66" s="1756"/>
      <c r="S66" s="1756"/>
      <c r="T66" s="1757"/>
      <c r="U66" s="1755"/>
      <c r="V66" s="1756"/>
      <c r="W66" s="1756"/>
      <c r="X66" s="1756"/>
      <c r="Y66" s="1756"/>
      <c r="Z66" s="1757"/>
      <c r="AA66" s="1755"/>
      <c r="AB66" s="1756"/>
      <c r="AC66" s="1756"/>
      <c r="AD66" s="1756"/>
      <c r="AE66" s="1757"/>
      <c r="AF66" s="1717" t="s">
        <v>460</v>
      </c>
      <c r="AG66" s="1718"/>
      <c r="AH66" s="1718"/>
      <c r="AI66" s="1718"/>
      <c r="AJ66" s="1718"/>
      <c r="AK66" s="1719"/>
      <c r="AL66" s="1720" t="s">
        <v>461</v>
      </c>
      <c r="AM66" s="1721"/>
      <c r="AN66" s="1721"/>
      <c r="AO66" s="1721"/>
      <c r="AP66" s="1721"/>
      <c r="AQ66" s="1721"/>
      <c r="AR66" s="1721"/>
      <c r="AS66" s="1721"/>
      <c r="AT66" s="1721"/>
      <c r="AU66" s="1721"/>
      <c r="AV66" s="1721"/>
      <c r="AW66" s="1721"/>
      <c r="AX66" s="1721"/>
      <c r="AY66" s="1721"/>
      <c r="AZ66" s="1722"/>
      <c r="BA66" s="1717"/>
      <c r="BB66" s="1718"/>
      <c r="BC66" s="1718"/>
      <c r="BD66" s="1718"/>
      <c r="BE66" s="1761"/>
      <c r="BF66" s="509" t="s">
        <v>965</v>
      </c>
      <c r="BG66" s="510"/>
    </row>
    <row r="67" spans="1:59" ht="142.5" customHeight="1">
      <c r="A67" s="1664" t="s">
        <v>966</v>
      </c>
      <c r="B67" s="1724" t="s">
        <v>18</v>
      </c>
      <c r="C67" s="1725"/>
      <c r="D67" s="1725"/>
      <c r="E67" s="1725"/>
      <c r="F67" s="1725"/>
      <c r="G67" s="1725"/>
      <c r="H67" s="1725"/>
      <c r="I67" s="1725"/>
      <c r="J67" s="1726"/>
      <c r="K67" s="1724"/>
      <c r="L67" s="1725"/>
      <c r="M67" s="1725"/>
      <c r="N67" s="1726"/>
      <c r="O67" s="1727" t="s">
        <v>425</v>
      </c>
      <c r="P67" s="1725"/>
      <c r="Q67" s="1725"/>
      <c r="R67" s="1725"/>
      <c r="S67" s="1725"/>
      <c r="T67" s="1726"/>
      <c r="U67" s="1727" t="s">
        <v>425</v>
      </c>
      <c r="V67" s="1725"/>
      <c r="W67" s="1725"/>
      <c r="X67" s="1725"/>
      <c r="Y67" s="1725"/>
      <c r="Z67" s="1726"/>
      <c r="AA67" s="1727" t="s">
        <v>470</v>
      </c>
      <c r="AB67" s="1725"/>
      <c r="AC67" s="1725"/>
      <c r="AD67" s="1725"/>
      <c r="AE67" s="1726"/>
      <c r="AF67" s="1743" t="s">
        <v>987</v>
      </c>
      <c r="AG67" s="1744"/>
      <c r="AH67" s="1744"/>
      <c r="AI67" s="1744"/>
      <c r="AJ67" s="1744"/>
      <c r="AK67" s="1759"/>
      <c r="AL67" s="1767" t="s">
        <v>988</v>
      </c>
      <c r="AM67" s="1768"/>
      <c r="AN67" s="1768"/>
      <c r="AO67" s="1768"/>
      <c r="AP67" s="1768"/>
      <c r="AQ67" s="1768"/>
      <c r="AR67" s="1768"/>
      <c r="AS67" s="1768"/>
      <c r="AT67" s="1768"/>
      <c r="AU67" s="1768"/>
      <c r="AV67" s="1768"/>
      <c r="AW67" s="1768"/>
      <c r="AX67" s="1768"/>
      <c r="AY67" s="1768"/>
      <c r="AZ67" s="1769"/>
      <c r="BA67" s="1743"/>
      <c r="BB67" s="1744"/>
      <c r="BC67" s="1744"/>
      <c r="BD67" s="1744"/>
      <c r="BE67" s="1745"/>
      <c r="BF67" s="513" t="s">
        <v>989</v>
      </c>
      <c r="BG67" s="514"/>
    </row>
    <row r="68" spans="1:59" ht="22" customHeight="1">
      <c r="A68" s="1665"/>
      <c r="B68" s="1670"/>
      <c r="C68" s="1671"/>
      <c r="D68" s="1671"/>
      <c r="E68" s="1671"/>
      <c r="F68" s="1671"/>
      <c r="G68" s="1671"/>
      <c r="H68" s="1671"/>
      <c r="I68" s="1671"/>
      <c r="J68" s="1672"/>
      <c r="K68" s="1670"/>
      <c r="L68" s="1671"/>
      <c r="M68" s="1671"/>
      <c r="N68" s="1672"/>
      <c r="O68" s="1670"/>
      <c r="P68" s="1671"/>
      <c r="Q68" s="1671"/>
      <c r="R68" s="1671"/>
      <c r="S68" s="1671"/>
      <c r="T68" s="1672"/>
      <c r="U68" s="1670"/>
      <c r="V68" s="1671"/>
      <c r="W68" s="1671"/>
      <c r="X68" s="1671"/>
      <c r="Y68" s="1671"/>
      <c r="Z68" s="1672"/>
      <c r="AA68" s="1670"/>
      <c r="AB68" s="1671"/>
      <c r="AC68" s="1671"/>
      <c r="AD68" s="1671"/>
      <c r="AE68" s="1672"/>
      <c r="AF68" s="1703" t="s">
        <v>430</v>
      </c>
      <c r="AG68" s="1703"/>
      <c r="AH68" s="1703"/>
      <c r="AI68" s="1703"/>
      <c r="AJ68" s="1703"/>
      <c r="AK68" s="1704"/>
      <c r="AL68" s="1705" t="s">
        <v>431</v>
      </c>
      <c r="AM68" s="1706"/>
      <c r="AN68" s="1706"/>
      <c r="AO68" s="1706"/>
      <c r="AP68" s="1706"/>
      <c r="AQ68" s="1706"/>
      <c r="AR68" s="1706"/>
      <c r="AS68" s="1706"/>
      <c r="AT68" s="1706"/>
      <c r="AU68" s="1706"/>
      <c r="AV68" s="1706"/>
      <c r="AW68" s="1706"/>
      <c r="AX68" s="1706"/>
      <c r="AY68" s="1706"/>
      <c r="AZ68" s="1707"/>
      <c r="BA68" s="1711"/>
      <c r="BB68" s="1703"/>
      <c r="BC68" s="1703"/>
      <c r="BD68" s="1703"/>
      <c r="BE68" s="1739"/>
      <c r="BF68" s="503"/>
      <c r="BG68" s="502"/>
    </row>
    <row r="69" spans="1:59" ht="22" customHeight="1">
      <c r="A69" s="1665"/>
      <c r="B69" s="1670"/>
      <c r="C69" s="1671"/>
      <c r="D69" s="1671"/>
      <c r="E69" s="1671"/>
      <c r="F69" s="1671"/>
      <c r="G69" s="1671"/>
      <c r="H69" s="1671"/>
      <c r="I69" s="1671"/>
      <c r="J69" s="1672"/>
      <c r="K69" s="1670"/>
      <c r="L69" s="1671"/>
      <c r="M69" s="1671"/>
      <c r="N69" s="1672"/>
      <c r="O69" s="1670"/>
      <c r="P69" s="1671"/>
      <c r="Q69" s="1671"/>
      <c r="R69" s="1671"/>
      <c r="S69" s="1671"/>
      <c r="T69" s="1672"/>
      <c r="U69" s="1670"/>
      <c r="V69" s="1671"/>
      <c r="W69" s="1671"/>
      <c r="X69" s="1671"/>
      <c r="Y69" s="1671"/>
      <c r="Z69" s="1672"/>
      <c r="AA69" s="1670"/>
      <c r="AB69" s="1671"/>
      <c r="AC69" s="1671"/>
      <c r="AD69" s="1671"/>
      <c r="AE69" s="1672"/>
      <c r="AF69" s="1704" t="s">
        <v>432</v>
      </c>
      <c r="AG69" s="1713"/>
      <c r="AH69" s="1713"/>
      <c r="AI69" s="1713"/>
      <c r="AJ69" s="1713"/>
      <c r="AK69" s="1713"/>
      <c r="AL69" s="1705" t="s">
        <v>431</v>
      </c>
      <c r="AM69" s="1706"/>
      <c r="AN69" s="1706"/>
      <c r="AO69" s="1706"/>
      <c r="AP69" s="1706"/>
      <c r="AQ69" s="1706"/>
      <c r="AR69" s="1706"/>
      <c r="AS69" s="1706"/>
      <c r="AT69" s="1706"/>
      <c r="AU69" s="1706"/>
      <c r="AV69" s="1706"/>
      <c r="AW69" s="1706"/>
      <c r="AX69" s="1706"/>
      <c r="AY69" s="1706"/>
      <c r="AZ69" s="1707"/>
      <c r="BA69" s="1711"/>
      <c r="BB69" s="1703"/>
      <c r="BC69" s="1703"/>
      <c r="BD69" s="1703"/>
      <c r="BE69" s="1739"/>
      <c r="BF69" s="501" t="s">
        <v>979</v>
      </c>
      <c r="BG69" s="502"/>
    </row>
    <row r="70" spans="1:59" ht="22" customHeight="1">
      <c r="A70" s="1665"/>
      <c r="B70" s="1670"/>
      <c r="C70" s="1671"/>
      <c r="D70" s="1671"/>
      <c r="E70" s="1671"/>
      <c r="F70" s="1671"/>
      <c r="G70" s="1671"/>
      <c r="H70" s="1671"/>
      <c r="I70" s="1671"/>
      <c r="J70" s="1672"/>
      <c r="K70" s="1670"/>
      <c r="L70" s="1671"/>
      <c r="M70" s="1671"/>
      <c r="N70" s="1672"/>
      <c r="O70" s="1670"/>
      <c r="P70" s="1671"/>
      <c r="Q70" s="1671"/>
      <c r="R70" s="1671"/>
      <c r="S70" s="1671"/>
      <c r="T70" s="1672"/>
      <c r="U70" s="1670"/>
      <c r="V70" s="1671"/>
      <c r="W70" s="1671"/>
      <c r="X70" s="1671"/>
      <c r="Y70" s="1671"/>
      <c r="Z70" s="1672"/>
      <c r="AA70" s="1670"/>
      <c r="AB70" s="1671"/>
      <c r="AC70" s="1671"/>
      <c r="AD70" s="1671"/>
      <c r="AE70" s="1672"/>
      <c r="AF70" s="1704" t="s">
        <v>433</v>
      </c>
      <c r="AG70" s="1713"/>
      <c r="AH70" s="1713"/>
      <c r="AI70" s="1713"/>
      <c r="AJ70" s="1713"/>
      <c r="AK70" s="1713"/>
      <c r="AL70" s="1708" t="s">
        <v>431</v>
      </c>
      <c r="AM70" s="1709"/>
      <c r="AN70" s="1709"/>
      <c r="AO70" s="1709"/>
      <c r="AP70" s="1709"/>
      <c r="AQ70" s="1709"/>
      <c r="AR70" s="1709"/>
      <c r="AS70" s="1709"/>
      <c r="AT70" s="1709"/>
      <c r="AU70" s="1709"/>
      <c r="AV70" s="1709"/>
      <c r="AW70" s="1709"/>
      <c r="AX70" s="1709"/>
      <c r="AY70" s="1709"/>
      <c r="AZ70" s="1712"/>
      <c r="BA70" s="1711"/>
      <c r="BB70" s="1703"/>
      <c r="BC70" s="1703"/>
      <c r="BD70" s="1703"/>
      <c r="BE70" s="1739"/>
      <c r="BF70" s="501" t="s">
        <v>979</v>
      </c>
      <c r="BG70" s="502"/>
    </row>
    <row r="71" spans="1:59" ht="22" customHeight="1">
      <c r="A71" s="1665"/>
      <c r="B71" s="1670"/>
      <c r="C71" s="1671"/>
      <c r="D71" s="1671"/>
      <c r="E71" s="1671"/>
      <c r="F71" s="1671"/>
      <c r="G71" s="1671"/>
      <c r="H71" s="1671"/>
      <c r="I71" s="1671"/>
      <c r="J71" s="1672"/>
      <c r="K71" s="1670"/>
      <c r="L71" s="1671"/>
      <c r="M71" s="1671"/>
      <c r="N71" s="1672"/>
      <c r="O71" s="1670"/>
      <c r="P71" s="1671"/>
      <c r="Q71" s="1671"/>
      <c r="R71" s="1671"/>
      <c r="S71" s="1671"/>
      <c r="T71" s="1672"/>
      <c r="U71" s="1670"/>
      <c r="V71" s="1671"/>
      <c r="W71" s="1671"/>
      <c r="X71" s="1671"/>
      <c r="Y71" s="1671"/>
      <c r="Z71" s="1672"/>
      <c r="AA71" s="1670"/>
      <c r="AB71" s="1671"/>
      <c r="AC71" s="1671"/>
      <c r="AD71" s="1671"/>
      <c r="AE71" s="1672"/>
      <c r="AF71" s="1711" t="s">
        <v>435</v>
      </c>
      <c r="AG71" s="1703"/>
      <c r="AH71" s="1703"/>
      <c r="AI71" s="1703"/>
      <c r="AJ71" s="1703"/>
      <c r="AK71" s="1704"/>
      <c r="AL71" s="1708" t="s">
        <v>436</v>
      </c>
      <c r="AM71" s="1709"/>
      <c r="AN71" s="1709"/>
      <c r="AO71" s="1709"/>
      <c r="AP71" s="1709"/>
      <c r="AQ71" s="1709"/>
      <c r="AR71" s="1709"/>
      <c r="AS71" s="1709"/>
      <c r="AT71" s="1709"/>
      <c r="AU71" s="1709"/>
      <c r="AV71" s="1709"/>
      <c r="AW71" s="1709"/>
      <c r="AX71" s="1709"/>
      <c r="AY71" s="1709"/>
      <c r="AZ71" s="1712"/>
      <c r="BA71" s="1749"/>
      <c r="BB71" s="1750"/>
      <c r="BC71" s="1750"/>
      <c r="BD71" s="1750"/>
      <c r="BE71" s="1751"/>
      <c r="BF71" s="504"/>
      <c r="BG71" s="505"/>
    </row>
    <row r="72" spans="1:59" ht="22" customHeight="1">
      <c r="A72" s="1665"/>
      <c r="B72" s="1670"/>
      <c r="C72" s="1671"/>
      <c r="D72" s="1671"/>
      <c r="E72" s="1671"/>
      <c r="F72" s="1671"/>
      <c r="G72" s="1671"/>
      <c r="H72" s="1671"/>
      <c r="I72" s="1671"/>
      <c r="J72" s="1672"/>
      <c r="K72" s="1670"/>
      <c r="L72" s="1671"/>
      <c r="M72" s="1671"/>
      <c r="N72" s="1672"/>
      <c r="O72" s="1670"/>
      <c r="P72" s="1671"/>
      <c r="Q72" s="1671"/>
      <c r="R72" s="1671"/>
      <c r="S72" s="1671"/>
      <c r="T72" s="1672"/>
      <c r="U72" s="1670"/>
      <c r="V72" s="1671"/>
      <c r="W72" s="1671"/>
      <c r="X72" s="1671"/>
      <c r="Y72" s="1671"/>
      <c r="Z72" s="1672"/>
      <c r="AA72" s="1670"/>
      <c r="AB72" s="1671"/>
      <c r="AC72" s="1671"/>
      <c r="AD72" s="1671"/>
      <c r="AE72" s="1672"/>
      <c r="AF72" s="1711" t="s">
        <v>437</v>
      </c>
      <c r="AG72" s="1703"/>
      <c r="AH72" s="1703"/>
      <c r="AI72" s="1703"/>
      <c r="AJ72" s="1703"/>
      <c r="AK72" s="1704"/>
      <c r="AL72" s="1708" t="s">
        <v>431</v>
      </c>
      <c r="AM72" s="1709"/>
      <c r="AN72" s="1709"/>
      <c r="AO72" s="1709"/>
      <c r="AP72" s="1709"/>
      <c r="AQ72" s="1709"/>
      <c r="AR72" s="1709"/>
      <c r="AS72" s="1709"/>
      <c r="AT72" s="1709"/>
      <c r="AU72" s="1709"/>
      <c r="AV72" s="1709"/>
      <c r="AW72" s="1709"/>
      <c r="AX72" s="1709"/>
      <c r="AY72" s="1709"/>
      <c r="AZ72" s="1712"/>
      <c r="BA72" s="1749"/>
      <c r="BB72" s="1750"/>
      <c r="BC72" s="1750"/>
      <c r="BD72" s="1750"/>
      <c r="BE72" s="1751"/>
      <c r="BF72" s="504"/>
      <c r="BG72" s="505"/>
    </row>
    <row r="73" spans="1:59" ht="22" customHeight="1">
      <c r="A73" s="1665"/>
      <c r="B73" s="1670"/>
      <c r="C73" s="1671"/>
      <c r="D73" s="1671"/>
      <c r="E73" s="1671"/>
      <c r="F73" s="1671"/>
      <c r="G73" s="1671"/>
      <c r="H73" s="1671"/>
      <c r="I73" s="1671"/>
      <c r="J73" s="1672"/>
      <c r="K73" s="1670"/>
      <c r="L73" s="1671"/>
      <c r="M73" s="1671"/>
      <c r="N73" s="1672"/>
      <c r="O73" s="1670"/>
      <c r="P73" s="1671"/>
      <c r="Q73" s="1671"/>
      <c r="R73" s="1671"/>
      <c r="S73" s="1671"/>
      <c r="T73" s="1672"/>
      <c r="U73" s="1670"/>
      <c r="V73" s="1671"/>
      <c r="W73" s="1671"/>
      <c r="X73" s="1671"/>
      <c r="Y73" s="1671"/>
      <c r="Z73" s="1672"/>
      <c r="AA73" s="1670"/>
      <c r="AB73" s="1671"/>
      <c r="AC73" s="1671"/>
      <c r="AD73" s="1671"/>
      <c r="AE73" s="1672"/>
      <c r="AF73" s="1703" t="s">
        <v>438</v>
      </c>
      <c r="AG73" s="1703"/>
      <c r="AH73" s="1703"/>
      <c r="AI73" s="1703"/>
      <c r="AJ73" s="1703"/>
      <c r="AK73" s="1704"/>
      <c r="AL73" s="1705" t="s">
        <v>431</v>
      </c>
      <c r="AM73" s="1706"/>
      <c r="AN73" s="1706"/>
      <c r="AO73" s="1706"/>
      <c r="AP73" s="1706"/>
      <c r="AQ73" s="1706"/>
      <c r="AR73" s="1706"/>
      <c r="AS73" s="1706"/>
      <c r="AT73" s="1706"/>
      <c r="AU73" s="1706"/>
      <c r="AV73" s="1706"/>
      <c r="AW73" s="1706"/>
      <c r="AX73" s="1706"/>
      <c r="AY73" s="1706"/>
      <c r="AZ73" s="1707"/>
      <c r="BA73" s="1711"/>
      <c r="BB73" s="1703"/>
      <c r="BC73" s="1703"/>
      <c r="BD73" s="1703"/>
      <c r="BE73" s="1739"/>
      <c r="BF73" s="504"/>
      <c r="BG73" s="505"/>
    </row>
    <row r="74" spans="1:59" ht="22" customHeight="1">
      <c r="A74" s="1665"/>
      <c r="B74" s="1670"/>
      <c r="C74" s="1671"/>
      <c r="D74" s="1671"/>
      <c r="E74" s="1671"/>
      <c r="F74" s="1671"/>
      <c r="G74" s="1671"/>
      <c r="H74" s="1671"/>
      <c r="I74" s="1671"/>
      <c r="J74" s="1672"/>
      <c r="K74" s="1670"/>
      <c r="L74" s="1671"/>
      <c r="M74" s="1671"/>
      <c r="N74" s="1672"/>
      <c r="O74" s="1670"/>
      <c r="P74" s="1671"/>
      <c r="Q74" s="1671"/>
      <c r="R74" s="1671"/>
      <c r="S74" s="1671"/>
      <c r="T74" s="1672"/>
      <c r="U74" s="1670"/>
      <c r="V74" s="1671"/>
      <c r="W74" s="1671"/>
      <c r="X74" s="1671"/>
      <c r="Y74" s="1671"/>
      <c r="Z74" s="1672"/>
      <c r="AA74" s="1670"/>
      <c r="AB74" s="1671"/>
      <c r="AC74" s="1671"/>
      <c r="AD74" s="1671"/>
      <c r="AE74" s="1672"/>
      <c r="AF74" s="1703" t="s">
        <v>439</v>
      </c>
      <c r="AG74" s="1703"/>
      <c r="AH74" s="1703"/>
      <c r="AI74" s="1703"/>
      <c r="AJ74" s="1703"/>
      <c r="AK74" s="1704"/>
      <c r="AL74" s="1705" t="s">
        <v>431</v>
      </c>
      <c r="AM74" s="1706"/>
      <c r="AN74" s="1706"/>
      <c r="AO74" s="1706"/>
      <c r="AP74" s="1706"/>
      <c r="AQ74" s="1706"/>
      <c r="AR74" s="1706"/>
      <c r="AS74" s="1706"/>
      <c r="AT74" s="1706"/>
      <c r="AU74" s="1706"/>
      <c r="AV74" s="1706"/>
      <c r="AW74" s="1706"/>
      <c r="AX74" s="1706"/>
      <c r="AY74" s="1706"/>
      <c r="AZ74" s="1707"/>
      <c r="BA74" s="1711"/>
      <c r="BB74" s="1703"/>
      <c r="BC74" s="1703"/>
      <c r="BD74" s="1703"/>
      <c r="BE74" s="1739"/>
      <c r="BF74" s="504"/>
      <c r="BG74" s="505"/>
    </row>
    <row r="75" spans="1:59" ht="22" customHeight="1">
      <c r="A75" s="1665"/>
      <c r="B75" s="1670"/>
      <c r="C75" s="1671"/>
      <c r="D75" s="1671"/>
      <c r="E75" s="1671"/>
      <c r="F75" s="1671"/>
      <c r="G75" s="1671"/>
      <c r="H75" s="1671"/>
      <c r="I75" s="1671"/>
      <c r="J75" s="1672"/>
      <c r="K75" s="1670"/>
      <c r="L75" s="1671"/>
      <c r="M75" s="1671"/>
      <c r="N75" s="1672"/>
      <c r="O75" s="1670"/>
      <c r="P75" s="1671"/>
      <c r="Q75" s="1671"/>
      <c r="R75" s="1671"/>
      <c r="S75" s="1671"/>
      <c r="T75" s="1672"/>
      <c r="U75" s="1670"/>
      <c r="V75" s="1671"/>
      <c r="W75" s="1671"/>
      <c r="X75" s="1671"/>
      <c r="Y75" s="1671"/>
      <c r="Z75" s="1672"/>
      <c r="AA75" s="1670"/>
      <c r="AB75" s="1671"/>
      <c r="AC75" s="1671"/>
      <c r="AD75" s="1671"/>
      <c r="AE75" s="1672"/>
      <c r="AF75" s="1704" t="s">
        <v>440</v>
      </c>
      <c r="AG75" s="1713"/>
      <c r="AH75" s="1713"/>
      <c r="AI75" s="1713"/>
      <c r="AJ75" s="1713"/>
      <c r="AK75" s="1713"/>
      <c r="AL75" s="1708" t="s">
        <v>441</v>
      </c>
      <c r="AM75" s="1709"/>
      <c r="AN75" s="1709"/>
      <c r="AO75" s="1709"/>
      <c r="AP75" s="1709"/>
      <c r="AQ75" s="1709"/>
      <c r="AR75" s="1709"/>
      <c r="AS75" s="1709"/>
      <c r="AT75" s="1709"/>
      <c r="AU75" s="1709"/>
      <c r="AV75" s="1709"/>
      <c r="AW75" s="1709"/>
      <c r="AX75" s="1709"/>
      <c r="AY75" s="1709"/>
      <c r="AZ75" s="1712"/>
      <c r="BA75" s="1711"/>
      <c r="BB75" s="1703"/>
      <c r="BC75" s="1703"/>
      <c r="BD75" s="1703"/>
      <c r="BE75" s="1739"/>
      <c r="BF75" s="501" t="s">
        <v>990</v>
      </c>
      <c r="BG75" s="506" t="s">
        <v>442</v>
      </c>
    </row>
    <row r="76" spans="1:59" ht="22" customHeight="1">
      <c r="A76" s="1665"/>
      <c r="B76" s="1670"/>
      <c r="C76" s="1671"/>
      <c r="D76" s="1671"/>
      <c r="E76" s="1671"/>
      <c r="F76" s="1671"/>
      <c r="G76" s="1671"/>
      <c r="H76" s="1671"/>
      <c r="I76" s="1671"/>
      <c r="J76" s="1672"/>
      <c r="K76" s="1670"/>
      <c r="L76" s="1671"/>
      <c r="M76" s="1671"/>
      <c r="N76" s="1672"/>
      <c r="O76" s="1670"/>
      <c r="P76" s="1671"/>
      <c r="Q76" s="1671"/>
      <c r="R76" s="1671"/>
      <c r="S76" s="1671"/>
      <c r="T76" s="1672"/>
      <c r="U76" s="1670"/>
      <c r="V76" s="1671"/>
      <c r="W76" s="1671"/>
      <c r="X76" s="1671"/>
      <c r="Y76" s="1671"/>
      <c r="Z76" s="1672"/>
      <c r="AA76" s="1670"/>
      <c r="AB76" s="1671"/>
      <c r="AC76" s="1671"/>
      <c r="AD76" s="1671"/>
      <c r="AE76" s="1672"/>
      <c r="AF76" s="1703" t="s">
        <v>445</v>
      </c>
      <c r="AG76" s="1703"/>
      <c r="AH76" s="1703"/>
      <c r="AI76" s="1703"/>
      <c r="AJ76" s="1703"/>
      <c r="AK76" s="1704"/>
      <c r="AL76" s="1708" t="s">
        <v>958</v>
      </c>
      <c r="AM76" s="1709"/>
      <c r="AN76" s="1709"/>
      <c r="AO76" s="1709"/>
      <c r="AP76" s="1709"/>
      <c r="AQ76" s="1709"/>
      <c r="AR76" s="1709"/>
      <c r="AS76" s="1709"/>
      <c r="AT76" s="1709"/>
      <c r="AU76" s="1709"/>
      <c r="AV76" s="1709"/>
      <c r="AW76" s="1709"/>
      <c r="AX76" s="1709"/>
      <c r="AY76" s="1709"/>
      <c r="AZ76" s="1712"/>
      <c r="BA76" s="1711"/>
      <c r="BB76" s="1703"/>
      <c r="BC76" s="1703"/>
      <c r="BD76" s="1703"/>
      <c r="BE76" s="1739"/>
      <c r="BF76" s="501" t="s">
        <v>959</v>
      </c>
      <c r="BG76" s="507" t="s">
        <v>446</v>
      </c>
    </row>
    <row r="77" spans="1:59" ht="22" customHeight="1">
      <c r="A77" s="1665"/>
      <c r="B77" s="1670"/>
      <c r="C77" s="1671"/>
      <c r="D77" s="1671"/>
      <c r="E77" s="1671"/>
      <c r="F77" s="1671"/>
      <c r="G77" s="1671"/>
      <c r="H77" s="1671"/>
      <c r="I77" s="1671"/>
      <c r="J77" s="1672"/>
      <c r="K77" s="1670"/>
      <c r="L77" s="1671"/>
      <c r="M77" s="1671"/>
      <c r="N77" s="1672"/>
      <c r="O77" s="1670"/>
      <c r="P77" s="1671"/>
      <c r="Q77" s="1671"/>
      <c r="R77" s="1671"/>
      <c r="S77" s="1671"/>
      <c r="T77" s="1672"/>
      <c r="U77" s="1670"/>
      <c r="V77" s="1671"/>
      <c r="W77" s="1671"/>
      <c r="X77" s="1671"/>
      <c r="Y77" s="1671"/>
      <c r="Z77" s="1672"/>
      <c r="AA77" s="1670"/>
      <c r="AB77" s="1671"/>
      <c r="AC77" s="1671"/>
      <c r="AD77" s="1671"/>
      <c r="AE77" s="1672"/>
      <c r="AF77" s="1704" t="s">
        <v>463</v>
      </c>
      <c r="AG77" s="1713"/>
      <c r="AH77" s="1713"/>
      <c r="AI77" s="1713"/>
      <c r="AJ77" s="1713"/>
      <c r="AK77" s="1713"/>
      <c r="AL77" s="1705" t="s">
        <v>464</v>
      </c>
      <c r="AM77" s="1706"/>
      <c r="AN77" s="1706"/>
      <c r="AO77" s="1706"/>
      <c r="AP77" s="1706"/>
      <c r="AQ77" s="1706"/>
      <c r="AR77" s="1706"/>
      <c r="AS77" s="1706"/>
      <c r="AT77" s="1706"/>
      <c r="AU77" s="1706"/>
      <c r="AV77" s="1706"/>
      <c r="AW77" s="1706"/>
      <c r="AX77" s="1706"/>
      <c r="AY77" s="1706"/>
      <c r="AZ77" s="1707"/>
      <c r="BA77" s="1711"/>
      <c r="BB77" s="1703"/>
      <c r="BC77" s="1703"/>
      <c r="BD77" s="1703"/>
      <c r="BE77" s="1739"/>
      <c r="BF77" s="511" t="s">
        <v>982</v>
      </c>
      <c r="BG77" s="502"/>
    </row>
    <row r="78" spans="1:59" ht="22" customHeight="1">
      <c r="A78" s="1665"/>
      <c r="B78" s="1670"/>
      <c r="C78" s="1671"/>
      <c r="D78" s="1671"/>
      <c r="E78" s="1671"/>
      <c r="F78" s="1671"/>
      <c r="G78" s="1671"/>
      <c r="H78" s="1671"/>
      <c r="I78" s="1671"/>
      <c r="J78" s="1672"/>
      <c r="K78" s="1670"/>
      <c r="L78" s="1671"/>
      <c r="M78" s="1671"/>
      <c r="N78" s="1672"/>
      <c r="O78" s="1670"/>
      <c r="P78" s="1671"/>
      <c r="Q78" s="1671"/>
      <c r="R78" s="1671"/>
      <c r="S78" s="1671"/>
      <c r="T78" s="1672"/>
      <c r="U78" s="1670"/>
      <c r="V78" s="1671"/>
      <c r="W78" s="1671"/>
      <c r="X78" s="1671"/>
      <c r="Y78" s="1671"/>
      <c r="Z78" s="1672"/>
      <c r="AA78" s="1670"/>
      <c r="AB78" s="1671"/>
      <c r="AC78" s="1671"/>
      <c r="AD78" s="1671"/>
      <c r="AE78" s="1672"/>
      <c r="AF78" s="1704" t="s">
        <v>465</v>
      </c>
      <c r="AG78" s="1713"/>
      <c r="AH78" s="1713"/>
      <c r="AI78" s="1713"/>
      <c r="AJ78" s="1713"/>
      <c r="AK78" s="1713"/>
      <c r="AL78" s="1705" t="s">
        <v>431</v>
      </c>
      <c r="AM78" s="1706"/>
      <c r="AN78" s="1706"/>
      <c r="AO78" s="1706"/>
      <c r="AP78" s="1706"/>
      <c r="AQ78" s="1706"/>
      <c r="AR78" s="1706"/>
      <c r="AS78" s="1706"/>
      <c r="AT78" s="1706"/>
      <c r="AU78" s="1706"/>
      <c r="AV78" s="1706"/>
      <c r="AW78" s="1706"/>
      <c r="AX78" s="1706"/>
      <c r="AY78" s="1706"/>
      <c r="AZ78" s="1707"/>
      <c r="BA78" s="1711"/>
      <c r="BB78" s="1703"/>
      <c r="BC78" s="1703"/>
      <c r="BD78" s="1703"/>
      <c r="BE78" s="1739"/>
      <c r="BF78" s="1762" t="s">
        <v>991</v>
      </c>
      <c r="BG78" s="502"/>
    </row>
    <row r="79" spans="1:59" ht="22" customHeight="1">
      <c r="A79" s="1665"/>
      <c r="B79" s="1670"/>
      <c r="C79" s="1671"/>
      <c r="D79" s="1671"/>
      <c r="E79" s="1671"/>
      <c r="F79" s="1671"/>
      <c r="G79" s="1671"/>
      <c r="H79" s="1671"/>
      <c r="I79" s="1671"/>
      <c r="J79" s="1672"/>
      <c r="K79" s="1670"/>
      <c r="L79" s="1671"/>
      <c r="M79" s="1671"/>
      <c r="N79" s="1672"/>
      <c r="O79" s="1670"/>
      <c r="P79" s="1671"/>
      <c r="Q79" s="1671"/>
      <c r="R79" s="1671"/>
      <c r="S79" s="1671"/>
      <c r="T79" s="1672"/>
      <c r="U79" s="1670"/>
      <c r="V79" s="1671"/>
      <c r="W79" s="1671"/>
      <c r="X79" s="1671"/>
      <c r="Y79" s="1671"/>
      <c r="Z79" s="1672"/>
      <c r="AA79" s="1670"/>
      <c r="AB79" s="1671"/>
      <c r="AC79" s="1671"/>
      <c r="AD79" s="1671"/>
      <c r="AE79" s="1672"/>
      <c r="AF79" s="1749" t="s">
        <v>984</v>
      </c>
      <c r="AG79" s="1750"/>
      <c r="AH79" s="1750"/>
      <c r="AI79" s="1750"/>
      <c r="AJ79" s="1750"/>
      <c r="AK79" s="1764"/>
      <c r="AL79" s="1708" t="s">
        <v>985</v>
      </c>
      <c r="AM79" s="1709"/>
      <c r="AN79" s="1709"/>
      <c r="AO79" s="1709"/>
      <c r="AP79" s="1709"/>
      <c r="AQ79" s="1709"/>
      <c r="AR79" s="1709"/>
      <c r="AS79" s="1709"/>
      <c r="AT79" s="1709"/>
      <c r="AU79" s="1709"/>
      <c r="AV79" s="1709"/>
      <c r="AW79" s="1709"/>
      <c r="AX79" s="1709"/>
      <c r="AY79" s="1709"/>
      <c r="AZ79" s="1712"/>
      <c r="BA79" s="1749"/>
      <c r="BB79" s="1750"/>
      <c r="BC79" s="1750"/>
      <c r="BD79" s="1750"/>
      <c r="BE79" s="1751"/>
      <c r="BF79" s="1763"/>
      <c r="BG79" s="502"/>
    </row>
    <row r="80" spans="1:59" ht="22" customHeight="1">
      <c r="A80" s="1665"/>
      <c r="B80" s="1670"/>
      <c r="C80" s="1671"/>
      <c r="D80" s="1671"/>
      <c r="E80" s="1671"/>
      <c r="F80" s="1671"/>
      <c r="G80" s="1671"/>
      <c r="H80" s="1671"/>
      <c r="I80" s="1671"/>
      <c r="J80" s="1672"/>
      <c r="K80" s="1670"/>
      <c r="L80" s="1671"/>
      <c r="M80" s="1671"/>
      <c r="N80" s="1672"/>
      <c r="O80" s="1670"/>
      <c r="P80" s="1671"/>
      <c r="Q80" s="1671"/>
      <c r="R80" s="1671"/>
      <c r="S80" s="1671"/>
      <c r="T80" s="1672"/>
      <c r="U80" s="1670"/>
      <c r="V80" s="1671"/>
      <c r="W80" s="1671"/>
      <c r="X80" s="1671"/>
      <c r="Y80" s="1671"/>
      <c r="Z80" s="1672"/>
      <c r="AA80" s="1670"/>
      <c r="AB80" s="1671"/>
      <c r="AC80" s="1671"/>
      <c r="AD80" s="1671"/>
      <c r="AE80" s="1672"/>
      <c r="AF80" s="1704" t="s">
        <v>471</v>
      </c>
      <c r="AG80" s="1713"/>
      <c r="AH80" s="1713"/>
      <c r="AI80" s="1713"/>
      <c r="AJ80" s="1713"/>
      <c r="AK80" s="1713"/>
      <c r="AL80" s="1705" t="s">
        <v>431</v>
      </c>
      <c r="AM80" s="1706"/>
      <c r="AN80" s="1706"/>
      <c r="AO80" s="1706"/>
      <c r="AP80" s="1706"/>
      <c r="AQ80" s="1706"/>
      <c r="AR80" s="1706"/>
      <c r="AS80" s="1706"/>
      <c r="AT80" s="1706"/>
      <c r="AU80" s="1706"/>
      <c r="AV80" s="1706"/>
      <c r="AW80" s="1706"/>
      <c r="AX80" s="1706"/>
      <c r="AY80" s="1706"/>
      <c r="AZ80" s="1707"/>
      <c r="BA80" s="1711"/>
      <c r="BB80" s="1703"/>
      <c r="BC80" s="1703"/>
      <c r="BD80" s="1703"/>
      <c r="BE80" s="1739"/>
      <c r="BF80" s="501" t="s">
        <v>992</v>
      </c>
      <c r="BG80" s="502"/>
    </row>
    <row r="81" spans="1:59" ht="22" customHeight="1">
      <c r="A81" s="1665"/>
      <c r="B81" s="1670"/>
      <c r="C81" s="1671"/>
      <c r="D81" s="1671"/>
      <c r="E81" s="1671"/>
      <c r="F81" s="1671"/>
      <c r="G81" s="1671"/>
      <c r="H81" s="1671"/>
      <c r="I81" s="1671"/>
      <c r="J81" s="1672"/>
      <c r="K81" s="1670"/>
      <c r="L81" s="1671"/>
      <c r="M81" s="1671"/>
      <c r="N81" s="1672"/>
      <c r="O81" s="1670"/>
      <c r="P81" s="1671"/>
      <c r="Q81" s="1671"/>
      <c r="R81" s="1671"/>
      <c r="S81" s="1671"/>
      <c r="T81" s="1672"/>
      <c r="U81" s="1670"/>
      <c r="V81" s="1671"/>
      <c r="W81" s="1671"/>
      <c r="X81" s="1671"/>
      <c r="Y81" s="1671"/>
      <c r="Z81" s="1672"/>
      <c r="AA81" s="1670"/>
      <c r="AB81" s="1671"/>
      <c r="AC81" s="1671"/>
      <c r="AD81" s="1671"/>
      <c r="AE81" s="1672"/>
      <c r="AF81" s="1704" t="s">
        <v>472</v>
      </c>
      <c r="AG81" s="1713"/>
      <c r="AH81" s="1713"/>
      <c r="AI81" s="1713"/>
      <c r="AJ81" s="1713"/>
      <c r="AK81" s="1713"/>
      <c r="AL81" s="1705" t="s">
        <v>461</v>
      </c>
      <c r="AM81" s="1706"/>
      <c r="AN81" s="1706"/>
      <c r="AO81" s="1706"/>
      <c r="AP81" s="1706"/>
      <c r="AQ81" s="1706"/>
      <c r="AR81" s="1706"/>
      <c r="AS81" s="1706"/>
      <c r="AT81" s="1706"/>
      <c r="AU81" s="1706"/>
      <c r="AV81" s="1706"/>
      <c r="AW81" s="1706"/>
      <c r="AX81" s="1706"/>
      <c r="AY81" s="1706"/>
      <c r="AZ81" s="1707"/>
      <c r="BA81" s="1711"/>
      <c r="BB81" s="1703"/>
      <c r="BC81" s="1703"/>
      <c r="BD81" s="1703"/>
      <c r="BE81" s="1739"/>
      <c r="BF81" s="515" t="s">
        <v>993</v>
      </c>
      <c r="BG81" s="502"/>
    </row>
    <row r="82" spans="1:59" ht="22" customHeight="1">
      <c r="A82" s="1665"/>
      <c r="B82" s="1670"/>
      <c r="C82" s="1671"/>
      <c r="D82" s="1671"/>
      <c r="E82" s="1671"/>
      <c r="F82" s="1671"/>
      <c r="G82" s="1671"/>
      <c r="H82" s="1671"/>
      <c r="I82" s="1671"/>
      <c r="J82" s="1672"/>
      <c r="K82" s="1670"/>
      <c r="L82" s="1671"/>
      <c r="M82" s="1671"/>
      <c r="N82" s="1672"/>
      <c r="O82" s="1670"/>
      <c r="P82" s="1671"/>
      <c r="Q82" s="1671"/>
      <c r="R82" s="1671"/>
      <c r="S82" s="1671"/>
      <c r="T82" s="1672"/>
      <c r="U82" s="1670"/>
      <c r="V82" s="1671"/>
      <c r="W82" s="1671"/>
      <c r="X82" s="1671"/>
      <c r="Y82" s="1671"/>
      <c r="Z82" s="1672"/>
      <c r="AA82" s="1670"/>
      <c r="AB82" s="1671"/>
      <c r="AC82" s="1671"/>
      <c r="AD82" s="1671"/>
      <c r="AE82" s="1672"/>
      <c r="AF82" s="1704" t="s">
        <v>452</v>
      </c>
      <c r="AG82" s="1713"/>
      <c r="AH82" s="1713"/>
      <c r="AI82" s="1713"/>
      <c r="AJ82" s="1713"/>
      <c r="AK82" s="1713"/>
      <c r="AL82" s="1708" t="s">
        <v>453</v>
      </c>
      <c r="AM82" s="1709"/>
      <c r="AN82" s="1709"/>
      <c r="AO82" s="1709"/>
      <c r="AP82" s="1709"/>
      <c r="AQ82" s="1709"/>
      <c r="AR82" s="1709"/>
      <c r="AS82" s="1709"/>
      <c r="AT82" s="1709"/>
      <c r="AU82" s="1709"/>
      <c r="AV82" s="1709"/>
      <c r="AW82" s="1709"/>
      <c r="AX82" s="1709"/>
      <c r="AY82" s="1709"/>
      <c r="AZ82" s="1712"/>
      <c r="BA82" s="1711"/>
      <c r="BB82" s="1703"/>
      <c r="BC82" s="1703"/>
      <c r="BD82" s="1703"/>
      <c r="BE82" s="1739"/>
      <c r="BF82" s="501" t="s">
        <v>961</v>
      </c>
      <c r="BG82" s="502"/>
    </row>
    <row r="83" spans="1:59" ht="22" customHeight="1">
      <c r="A83" s="1665"/>
      <c r="B83" s="1670"/>
      <c r="C83" s="1671"/>
      <c r="D83" s="1671"/>
      <c r="E83" s="1671"/>
      <c r="F83" s="1671"/>
      <c r="G83" s="1671"/>
      <c r="H83" s="1671"/>
      <c r="I83" s="1671"/>
      <c r="J83" s="1672"/>
      <c r="K83" s="1670"/>
      <c r="L83" s="1671"/>
      <c r="M83" s="1671"/>
      <c r="N83" s="1672"/>
      <c r="O83" s="1670"/>
      <c r="P83" s="1671"/>
      <c r="Q83" s="1671"/>
      <c r="R83" s="1671"/>
      <c r="S83" s="1671"/>
      <c r="T83" s="1672"/>
      <c r="U83" s="1670"/>
      <c r="V83" s="1671"/>
      <c r="W83" s="1671"/>
      <c r="X83" s="1671"/>
      <c r="Y83" s="1671"/>
      <c r="Z83" s="1672"/>
      <c r="AA83" s="1670"/>
      <c r="AB83" s="1671"/>
      <c r="AC83" s="1671"/>
      <c r="AD83" s="1671"/>
      <c r="AE83" s="1672"/>
      <c r="AF83" s="1704" t="s">
        <v>449</v>
      </c>
      <c r="AG83" s="1713"/>
      <c r="AH83" s="1713"/>
      <c r="AI83" s="1713"/>
      <c r="AJ83" s="1713"/>
      <c r="AK83" s="1713"/>
      <c r="AL83" s="1705" t="s">
        <v>431</v>
      </c>
      <c r="AM83" s="1706"/>
      <c r="AN83" s="1706"/>
      <c r="AO83" s="1706"/>
      <c r="AP83" s="1706"/>
      <c r="AQ83" s="1706"/>
      <c r="AR83" s="1706"/>
      <c r="AS83" s="1706"/>
      <c r="AT83" s="1706"/>
      <c r="AU83" s="1706"/>
      <c r="AV83" s="1706"/>
      <c r="AW83" s="1706"/>
      <c r="AX83" s="1706"/>
      <c r="AY83" s="1706"/>
      <c r="AZ83" s="1707"/>
      <c r="BA83" s="1711"/>
      <c r="BB83" s="1703"/>
      <c r="BC83" s="1703"/>
      <c r="BD83" s="1703"/>
      <c r="BE83" s="1739"/>
      <c r="BF83" s="501" t="s">
        <v>960</v>
      </c>
      <c r="BG83" s="506" t="s">
        <v>450</v>
      </c>
    </row>
    <row r="84" spans="1:59" ht="22" customHeight="1">
      <c r="A84" s="1665"/>
      <c r="B84" s="1670"/>
      <c r="C84" s="1671"/>
      <c r="D84" s="1671"/>
      <c r="E84" s="1671"/>
      <c r="F84" s="1671"/>
      <c r="G84" s="1671"/>
      <c r="H84" s="1671"/>
      <c r="I84" s="1671"/>
      <c r="J84" s="1672"/>
      <c r="K84" s="1752"/>
      <c r="L84" s="1753"/>
      <c r="M84" s="1753"/>
      <c r="N84" s="1754"/>
      <c r="O84" s="1752"/>
      <c r="P84" s="1753"/>
      <c r="Q84" s="1753"/>
      <c r="R84" s="1753"/>
      <c r="S84" s="1753"/>
      <c r="T84" s="1754"/>
      <c r="U84" s="1752"/>
      <c r="V84" s="1753"/>
      <c r="W84" s="1753"/>
      <c r="X84" s="1753"/>
      <c r="Y84" s="1753"/>
      <c r="Z84" s="1754"/>
      <c r="AA84" s="1752"/>
      <c r="AB84" s="1753"/>
      <c r="AC84" s="1753"/>
      <c r="AD84" s="1753"/>
      <c r="AE84" s="1754"/>
      <c r="AF84" s="1747" t="s">
        <v>454</v>
      </c>
      <c r="AG84" s="1703"/>
      <c r="AH84" s="1703"/>
      <c r="AI84" s="1703"/>
      <c r="AJ84" s="1703"/>
      <c r="AK84" s="1704"/>
      <c r="AL84" s="1705" t="s">
        <v>431</v>
      </c>
      <c r="AM84" s="1706"/>
      <c r="AN84" s="1706"/>
      <c r="AO84" s="1706"/>
      <c r="AP84" s="1706"/>
      <c r="AQ84" s="1706"/>
      <c r="AR84" s="1706"/>
      <c r="AS84" s="1706"/>
      <c r="AT84" s="1706"/>
      <c r="AU84" s="1706"/>
      <c r="AV84" s="1706"/>
      <c r="AW84" s="1706"/>
      <c r="AX84" s="1706"/>
      <c r="AY84" s="1706"/>
      <c r="AZ84" s="1707"/>
      <c r="BA84" s="1711"/>
      <c r="BB84" s="1703"/>
      <c r="BC84" s="1703"/>
      <c r="BD84" s="1703"/>
      <c r="BE84" s="1739"/>
      <c r="BF84" s="511" t="s">
        <v>974</v>
      </c>
      <c r="BG84" s="506" t="s">
        <v>455</v>
      </c>
    </row>
    <row r="85" spans="1:59" ht="22" customHeight="1">
      <c r="A85" s="1665"/>
      <c r="B85" s="1670"/>
      <c r="C85" s="1671"/>
      <c r="D85" s="1671"/>
      <c r="E85" s="1671"/>
      <c r="F85" s="1671"/>
      <c r="G85" s="1671"/>
      <c r="H85" s="1671"/>
      <c r="I85" s="1671"/>
      <c r="J85" s="1672"/>
      <c r="K85" s="1752"/>
      <c r="L85" s="1753"/>
      <c r="M85" s="1753"/>
      <c r="N85" s="1754"/>
      <c r="O85" s="1752"/>
      <c r="P85" s="1753"/>
      <c r="Q85" s="1753"/>
      <c r="R85" s="1753"/>
      <c r="S85" s="1753"/>
      <c r="T85" s="1754"/>
      <c r="U85" s="1752"/>
      <c r="V85" s="1753"/>
      <c r="W85" s="1753"/>
      <c r="X85" s="1753"/>
      <c r="Y85" s="1753"/>
      <c r="Z85" s="1754"/>
      <c r="AA85" s="1752"/>
      <c r="AB85" s="1753"/>
      <c r="AC85" s="1753"/>
      <c r="AD85" s="1753"/>
      <c r="AE85" s="1754"/>
      <c r="AF85" s="1714" t="s">
        <v>962</v>
      </c>
      <c r="AG85" s="1715"/>
      <c r="AH85" s="1715"/>
      <c r="AI85" s="1715"/>
      <c r="AJ85" s="1715"/>
      <c r="AK85" s="1716"/>
      <c r="AL85" s="1705" t="s">
        <v>963</v>
      </c>
      <c r="AM85" s="1706"/>
      <c r="AN85" s="1706"/>
      <c r="AO85" s="1706"/>
      <c r="AP85" s="1706"/>
      <c r="AQ85" s="1706"/>
      <c r="AR85" s="1706"/>
      <c r="AS85" s="1706"/>
      <c r="AT85" s="1706"/>
      <c r="AU85" s="1706"/>
      <c r="AV85" s="1706"/>
      <c r="AW85" s="1706"/>
      <c r="AX85" s="1706"/>
      <c r="AY85" s="1706"/>
      <c r="AZ85" s="1707"/>
      <c r="BA85" s="1708"/>
      <c r="BB85" s="1709"/>
      <c r="BC85" s="1709"/>
      <c r="BD85" s="1709"/>
      <c r="BE85" s="1710"/>
      <c r="BF85" s="508" t="s">
        <v>964</v>
      </c>
      <c r="BG85" s="502"/>
    </row>
    <row r="86" spans="1:59" ht="22" customHeight="1">
      <c r="A86" s="1665"/>
      <c r="B86" s="1670"/>
      <c r="C86" s="1671"/>
      <c r="D86" s="1671"/>
      <c r="E86" s="1671"/>
      <c r="F86" s="1671"/>
      <c r="G86" s="1671"/>
      <c r="H86" s="1671"/>
      <c r="I86" s="1671"/>
      <c r="J86" s="1672"/>
      <c r="K86" s="1752"/>
      <c r="L86" s="1753"/>
      <c r="M86" s="1753"/>
      <c r="N86" s="1754"/>
      <c r="O86" s="1752"/>
      <c r="P86" s="1753"/>
      <c r="Q86" s="1753"/>
      <c r="R86" s="1753"/>
      <c r="S86" s="1753"/>
      <c r="T86" s="1754"/>
      <c r="U86" s="1752"/>
      <c r="V86" s="1753"/>
      <c r="W86" s="1753"/>
      <c r="X86" s="1753"/>
      <c r="Y86" s="1753"/>
      <c r="Z86" s="1754"/>
      <c r="AA86" s="1752"/>
      <c r="AB86" s="1753"/>
      <c r="AC86" s="1753"/>
      <c r="AD86" s="1753"/>
      <c r="AE86" s="1754"/>
      <c r="AF86" s="1703" t="s">
        <v>456</v>
      </c>
      <c r="AG86" s="1703"/>
      <c r="AH86" s="1703"/>
      <c r="AI86" s="1703"/>
      <c r="AJ86" s="1703"/>
      <c r="AK86" s="1704"/>
      <c r="AL86" s="1705" t="s">
        <v>457</v>
      </c>
      <c r="AM86" s="1706"/>
      <c r="AN86" s="1706"/>
      <c r="AO86" s="1706"/>
      <c r="AP86" s="1706"/>
      <c r="AQ86" s="1706"/>
      <c r="AR86" s="1706"/>
      <c r="AS86" s="1706"/>
      <c r="AT86" s="1706"/>
      <c r="AU86" s="1706"/>
      <c r="AV86" s="1706"/>
      <c r="AW86" s="1706"/>
      <c r="AX86" s="1706"/>
      <c r="AY86" s="1706"/>
      <c r="AZ86" s="1707"/>
      <c r="BA86" s="1711"/>
      <c r="BB86" s="1703"/>
      <c r="BC86" s="1703"/>
      <c r="BD86" s="1703"/>
      <c r="BE86" s="1739"/>
      <c r="BF86" s="503"/>
      <c r="BG86" s="502"/>
    </row>
    <row r="87" spans="1:59" ht="22" customHeight="1">
      <c r="A87" s="1665"/>
      <c r="B87" s="1670"/>
      <c r="C87" s="1671"/>
      <c r="D87" s="1671"/>
      <c r="E87" s="1671"/>
      <c r="F87" s="1671"/>
      <c r="G87" s="1671"/>
      <c r="H87" s="1671"/>
      <c r="I87" s="1671"/>
      <c r="J87" s="1672"/>
      <c r="K87" s="1752"/>
      <c r="L87" s="1753"/>
      <c r="M87" s="1753"/>
      <c r="N87" s="1754"/>
      <c r="O87" s="1752"/>
      <c r="P87" s="1753"/>
      <c r="Q87" s="1753"/>
      <c r="R87" s="1753"/>
      <c r="S87" s="1753"/>
      <c r="T87" s="1754"/>
      <c r="U87" s="1752"/>
      <c r="V87" s="1753"/>
      <c r="W87" s="1753"/>
      <c r="X87" s="1753"/>
      <c r="Y87" s="1753"/>
      <c r="Z87" s="1754"/>
      <c r="AA87" s="1752"/>
      <c r="AB87" s="1753"/>
      <c r="AC87" s="1753"/>
      <c r="AD87" s="1753"/>
      <c r="AE87" s="1754"/>
      <c r="AF87" s="1703" t="s">
        <v>994</v>
      </c>
      <c r="AG87" s="1703"/>
      <c r="AH87" s="1703"/>
      <c r="AI87" s="1703"/>
      <c r="AJ87" s="1703"/>
      <c r="AK87" s="1704"/>
      <c r="AL87" s="1770" t="s">
        <v>431</v>
      </c>
      <c r="AM87" s="1771"/>
      <c r="AN87" s="1771"/>
      <c r="AO87" s="1771"/>
      <c r="AP87" s="1771"/>
      <c r="AQ87" s="1771"/>
      <c r="AR87" s="1771"/>
      <c r="AS87" s="1771"/>
      <c r="AT87" s="1771"/>
      <c r="AU87" s="1771"/>
      <c r="AV87" s="1771"/>
      <c r="AW87" s="1771"/>
      <c r="AX87" s="1771"/>
      <c r="AY87" s="1771"/>
      <c r="AZ87" s="1772"/>
      <c r="BA87" s="1711"/>
      <c r="BB87" s="1703"/>
      <c r="BC87" s="1703"/>
      <c r="BD87" s="1703"/>
      <c r="BE87" s="1739"/>
      <c r="BF87" s="501" t="s">
        <v>995</v>
      </c>
      <c r="BG87" s="502"/>
    </row>
    <row r="88" spans="1:59" ht="22" customHeight="1">
      <c r="A88" s="1665"/>
      <c r="B88" s="1670"/>
      <c r="C88" s="1671"/>
      <c r="D88" s="1671"/>
      <c r="E88" s="1671"/>
      <c r="F88" s="1671"/>
      <c r="G88" s="1671"/>
      <c r="H88" s="1671"/>
      <c r="I88" s="1671"/>
      <c r="J88" s="1672"/>
      <c r="K88" s="1752"/>
      <c r="L88" s="1753"/>
      <c r="M88" s="1753"/>
      <c r="N88" s="1754"/>
      <c r="O88" s="1752"/>
      <c r="P88" s="1753"/>
      <c r="Q88" s="1753"/>
      <c r="R88" s="1753"/>
      <c r="S88" s="1753"/>
      <c r="T88" s="1754"/>
      <c r="U88" s="1752"/>
      <c r="V88" s="1753"/>
      <c r="W88" s="1753"/>
      <c r="X88" s="1753"/>
      <c r="Y88" s="1753"/>
      <c r="Z88" s="1754"/>
      <c r="AA88" s="1752"/>
      <c r="AB88" s="1753"/>
      <c r="AC88" s="1753"/>
      <c r="AD88" s="1753"/>
      <c r="AE88" s="1754"/>
      <c r="AF88" s="1703" t="s">
        <v>458</v>
      </c>
      <c r="AG88" s="1703"/>
      <c r="AH88" s="1703"/>
      <c r="AI88" s="1703"/>
      <c r="AJ88" s="1703"/>
      <c r="AK88" s="1704"/>
      <c r="AL88" s="1705" t="s">
        <v>457</v>
      </c>
      <c r="AM88" s="1706"/>
      <c r="AN88" s="1706"/>
      <c r="AO88" s="1706"/>
      <c r="AP88" s="1706"/>
      <c r="AQ88" s="1706"/>
      <c r="AR88" s="1706"/>
      <c r="AS88" s="1706"/>
      <c r="AT88" s="1706"/>
      <c r="AU88" s="1706"/>
      <c r="AV88" s="1706"/>
      <c r="AW88" s="1706"/>
      <c r="AX88" s="1706"/>
      <c r="AY88" s="1706"/>
      <c r="AZ88" s="1707"/>
      <c r="BA88" s="1711"/>
      <c r="BB88" s="1703"/>
      <c r="BC88" s="1703"/>
      <c r="BD88" s="1703"/>
      <c r="BE88" s="1739"/>
      <c r="BF88" s="512" t="s">
        <v>975</v>
      </c>
      <c r="BG88" s="507" t="s">
        <v>459</v>
      </c>
    </row>
    <row r="89" spans="1:59" ht="22" customHeight="1" thickBot="1">
      <c r="A89" s="1666"/>
      <c r="B89" s="1673"/>
      <c r="C89" s="1674"/>
      <c r="D89" s="1674"/>
      <c r="E89" s="1674"/>
      <c r="F89" s="1674"/>
      <c r="G89" s="1674"/>
      <c r="H89" s="1674"/>
      <c r="I89" s="1674"/>
      <c r="J89" s="1675"/>
      <c r="K89" s="1755"/>
      <c r="L89" s="1756"/>
      <c r="M89" s="1756"/>
      <c r="N89" s="1757"/>
      <c r="O89" s="1755"/>
      <c r="P89" s="1756"/>
      <c r="Q89" s="1756"/>
      <c r="R89" s="1756"/>
      <c r="S89" s="1756"/>
      <c r="T89" s="1757"/>
      <c r="U89" s="1755"/>
      <c r="V89" s="1756"/>
      <c r="W89" s="1756"/>
      <c r="X89" s="1756"/>
      <c r="Y89" s="1756"/>
      <c r="Z89" s="1757"/>
      <c r="AA89" s="1755"/>
      <c r="AB89" s="1756"/>
      <c r="AC89" s="1756"/>
      <c r="AD89" s="1756"/>
      <c r="AE89" s="1757"/>
      <c r="AF89" s="1717" t="s">
        <v>460</v>
      </c>
      <c r="AG89" s="1718"/>
      <c r="AH89" s="1718"/>
      <c r="AI89" s="1718"/>
      <c r="AJ89" s="1718"/>
      <c r="AK89" s="1719"/>
      <c r="AL89" s="1720" t="s">
        <v>461</v>
      </c>
      <c r="AM89" s="1721"/>
      <c r="AN89" s="1721"/>
      <c r="AO89" s="1721"/>
      <c r="AP89" s="1721"/>
      <c r="AQ89" s="1721"/>
      <c r="AR89" s="1721"/>
      <c r="AS89" s="1721"/>
      <c r="AT89" s="1721"/>
      <c r="AU89" s="1721"/>
      <c r="AV89" s="1721"/>
      <c r="AW89" s="1721"/>
      <c r="AX89" s="1721"/>
      <c r="AY89" s="1721"/>
      <c r="AZ89" s="1722"/>
      <c r="BA89" s="1717"/>
      <c r="BB89" s="1718"/>
      <c r="BC89" s="1718"/>
      <c r="BD89" s="1718"/>
      <c r="BE89" s="1761"/>
      <c r="BF89" s="516" t="s">
        <v>965</v>
      </c>
      <c r="BG89" s="517"/>
    </row>
    <row r="90" spans="1:59" ht="22" customHeight="1" thickTop="1">
      <c r="A90" s="1665" t="s">
        <v>966</v>
      </c>
      <c r="B90" s="1670" t="s">
        <v>19</v>
      </c>
      <c r="C90" s="1671"/>
      <c r="D90" s="1671"/>
      <c r="E90" s="1671"/>
      <c r="F90" s="1671"/>
      <c r="G90" s="1671"/>
      <c r="H90" s="1671"/>
      <c r="I90" s="1671"/>
      <c r="J90" s="1672"/>
      <c r="K90" s="1732"/>
      <c r="L90" s="1733"/>
      <c r="M90" s="1733"/>
      <c r="N90" s="1734"/>
      <c r="O90" s="1732"/>
      <c r="P90" s="1733"/>
      <c r="Q90" s="1733"/>
      <c r="R90" s="1733"/>
      <c r="S90" s="1733"/>
      <c r="T90" s="1734"/>
      <c r="U90" s="1732"/>
      <c r="V90" s="1779"/>
      <c r="W90" s="1779"/>
      <c r="X90" s="1779"/>
      <c r="Y90" s="1779"/>
      <c r="Z90" s="1780"/>
      <c r="AA90" s="1688"/>
      <c r="AB90" s="1733"/>
      <c r="AC90" s="1733"/>
      <c r="AD90" s="1733"/>
      <c r="AE90" s="1734"/>
      <c r="AF90" s="1781" t="s">
        <v>473</v>
      </c>
      <c r="AG90" s="1782"/>
      <c r="AH90" s="1782"/>
      <c r="AI90" s="1782"/>
      <c r="AJ90" s="1782"/>
      <c r="AK90" s="1783"/>
      <c r="AL90" s="1705" t="s">
        <v>474</v>
      </c>
      <c r="AM90" s="1706"/>
      <c r="AN90" s="1706"/>
      <c r="AO90" s="1706"/>
      <c r="AP90" s="1706"/>
      <c r="AQ90" s="1706"/>
      <c r="AR90" s="1706"/>
      <c r="AS90" s="1706"/>
      <c r="AT90" s="1706"/>
      <c r="AU90" s="1706"/>
      <c r="AV90" s="1706"/>
      <c r="AW90" s="1706"/>
      <c r="AX90" s="1706"/>
      <c r="AY90" s="1706"/>
      <c r="AZ90" s="1707"/>
      <c r="BA90" s="1775"/>
      <c r="BB90" s="1765"/>
      <c r="BC90" s="1765"/>
      <c r="BD90" s="1765"/>
      <c r="BE90" s="1784"/>
      <c r="BF90" s="1785" t="s">
        <v>996</v>
      </c>
      <c r="BG90" s="1773"/>
    </row>
    <row r="91" spans="1:59" ht="99" customHeight="1">
      <c r="A91" s="1665"/>
      <c r="B91" s="1670"/>
      <c r="C91" s="1671"/>
      <c r="D91" s="1671"/>
      <c r="E91" s="1671"/>
      <c r="F91" s="1671"/>
      <c r="G91" s="1671"/>
      <c r="H91" s="1671"/>
      <c r="I91" s="1671"/>
      <c r="J91" s="1672"/>
      <c r="K91" s="1732"/>
      <c r="L91" s="1733"/>
      <c r="M91" s="1733"/>
      <c r="N91" s="1734"/>
      <c r="O91" s="1732"/>
      <c r="P91" s="1733"/>
      <c r="Q91" s="1733"/>
      <c r="R91" s="1733"/>
      <c r="S91" s="1733"/>
      <c r="T91" s="1734"/>
      <c r="U91" s="1732"/>
      <c r="V91" s="1779"/>
      <c r="W91" s="1779"/>
      <c r="X91" s="1779"/>
      <c r="Y91" s="1779"/>
      <c r="Z91" s="1780"/>
      <c r="AA91" s="1688"/>
      <c r="AB91" s="1733"/>
      <c r="AC91" s="1733"/>
      <c r="AD91" s="1733"/>
      <c r="AE91" s="1734"/>
      <c r="AF91" s="1746" t="s">
        <v>475</v>
      </c>
      <c r="AG91" s="1747"/>
      <c r="AH91" s="1747"/>
      <c r="AI91" s="1747"/>
      <c r="AJ91" s="1747"/>
      <c r="AK91" s="1748"/>
      <c r="AL91" s="1746" t="s">
        <v>997</v>
      </c>
      <c r="AM91" s="1747"/>
      <c r="AN91" s="1747"/>
      <c r="AO91" s="1747"/>
      <c r="AP91" s="1747"/>
      <c r="AQ91" s="1747"/>
      <c r="AR91" s="1747"/>
      <c r="AS91" s="1747"/>
      <c r="AT91" s="1747"/>
      <c r="AU91" s="1747"/>
      <c r="AV91" s="1747"/>
      <c r="AW91" s="1747"/>
      <c r="AX91" s="1747"/>
      <c r="AY91" s="1747"/>
      <c r="AZ91" s="1748"/>
      <c r="BA91" s="1711"/>
      <c r="BB91" s="1703"/>
      <c r="BC91" s="1703"/>
      <c r="BD91" s="1703"/>
      <c r="BE91" s="1739"/>
      <c r="BF91" s="1786"/>
      <c r="BG91" s="1774"/>
    </row>
    <row r="92" spans="1:59" ht="22" customHeight="1">
      <c r="A92" s="1665"/>
      <c r="B92" s="1670"/>
      <c r="C92" s="1671"/>
      <c r="D92" s="1671"/>
      <c r="E92" s="1671"/>
      <c r="F92" s="1671"/>
      <c r="G92" s="1671"/>
      <c r="H92" s="1671"/>
      <c r="I92" s="1671"/>
      <c r="J92" s="1672"/>
      <c r="K92" s="1732"/>
      <c r="L92" s="1733"/>
      <c r="M92" s="1733"/>
      <c r="N92" s="1734"/>
      <c r="O92" s="1732"/>
      <c r="P92" s="1733"/>
      <c r="Q92" s="1733"/>
      <c r="R92" s="1733"/>
      <c r="S92" s="1733"/>
      <c r="T92" s="1734"/>
      <c r="U92" s="1732"/>
      <c r="V92" s="1779"/>
      <c r="W92" s="1779"/>
      <c r="X92" s="1779"/>
      <c r="Y92" s="1779"/>
      <c r="Z92" s="1780"/>
      <c r="AA92" s="1688"/>
      <c r="AB92" s="1733"/>
      <c r="AC92" s="1733"/>
      <c r="AD92" s="1733"/>
      <c r="AE92" s="1734"/>
      <c r="AF92" s="1704" t="s">
        <v>432</v>
      </c>
      <c r="AG92" s="1713"/>
      <c r="AH92" s="1713"/>
      <c r="AI92" s="1713"/>
      <c r="AJ92" s="1713"/>
      <c r="AK92" s="1713"/>
      <c r="AL92" s="1708" t="s">
        <v>431</v>
      </c>
      <c r="AM92" s="1709"/>
      <c r="AN92" s="1709"/>
      <c r="AO92" s="1709"/>
      <c r="AP92" s="1709"/>
      <c r="AQ92" s="1709"/>
      <c r="AR92" s="1709"/>
      <c r="AS92" s="1709"/>
      <c r="AT92" s="1709"/>
      <c r="AU92" s="1709"/>
      <c r="AV92" s="1709"/>
      <c r="AW92" s="1709"/>
      <c r="AX92" s="1709"/>
      <c r="AY92" s="1709"/>
      <c r="AZ92" s="1712"/>
      <c r="BA92" s="1711"/>
      <c r="BB92" s="1703"/>
      <c r="BC92" s="1703"/>
      <c r="BD92" s="1703"/>
      <c r="BE92" s="1739"/>
      <c r="BF92" s="501" t="s">
        <v>998</v>
      </c>
      <c r="BG92" s="502"/>
    </row>
    <row r="93" spans="1:59" ht="22" customHeight="1">
      <c r="A93" s="1665"/>
      <c r="B93" s="1670"/>
      <c r="C93" s="1671"/>
      <c r="D93" s="1671"/>
      <c r="E93" s="1671"/>
      <c r="F93" s="1671"/>
      <c r="G93" s="1671"/>
      <c r="H93" s="1671"/>
      <c r="I93" s="1671"/>
      <c r="J93" s="1672"/>
      <c r="K93" s="1732"/>
      <c r="L93" s="1733"/>
      <c r="M93" s="1733"/>
      <c r="N93" s="1734"/>
      <c r="O93" s="1732"/>
      <c r="P93" s="1733"/>
      <c r="Q93" s="1733"/>
      <c r="R93" s="1733"/>
      <c r="S93" s="1733"/>
      <c r="T93" s="1734"/>
      <c r="U93" s="1732"/>
      <c r="V93" s="1779"/>
      <c r="W93" s="1779"/>
      <c r="X93" s="1779"/>
      <c r="Y93" s="1779"/>
      <c r="Z93" s="1780"/>
      <c r="AA93" s="1688"/>
      <c r="AB93" s="1733"/>
      <c r="AC93" s="1733"/>
      <c r="AD93" s="1733"/>
      <c r="AE93" s="1734"/>
      <c r="AF93" s="1704" t="s">
        <v>433</v>
      </c>
      <c r="AG93" s="1713"/>
      <c r="AH93" s="1713"/>
      <c r="AI93" s="1713"/>
      <c r="AJ93" s="1713"/>
      <c r="AK93" s="1713"/>
      <c r="AL93" s="1708" t="s">
        <v>431</v>
      </c>
      <c r="AM93" s="1709"/>
      <c r="AN93" s="1709"/>
      <c r="AO93" s="1709"/>
      <c r="AP93" s="1709"/>
      <c r="AQ93" s="1709"/>
      <c r="AR93" s="1709"/>
      <c r="AS93" s="1709"/>
      <c r="AT93" s="1709"/>
      <c r="AU93" s="1709"/>
      <c r="AV93" s="1709"/>
      <c r="AW93" s="1709"/>
      <c r="AX93" s="1709"/>
      <c r="AY93" s="1709"/>
      <c r="AZ93" s="1712"/>
      <c r="BA93" s="1711"/>
      <c r="BB93" s="1703"/>
      <c r="BC93" s="1703"/>
      <c r="BD93" s="1703"/>
      <c r="BE93" s="1739"/>
      <c r="BF93" s="501" t="s">
        <v>998</v>
      </c>
      <c r="BG93" s="502"/>
    </row>
    <row r="94" spans="1:59" ht="22" customHeight="1">
      <c r="A94" s="1665"/>
      <c r="B94" s="1670"/>
      <c r="C94" s="1671"/>
      <c r="D94" s="1671"/>
      <c r="E94" s="1671"/>
      <c r="F94" s="1671"/>
      <c r="G94" s="1671"/>
      <c r="H94" s="1671"/>
      <c r="I94" s="1671"/>
      <c r="J94" s="1672"/>
      <c r="K94" s="1732"/>
      <c r="L94" s="1733"/>
      <c r="M94" s="1733"/>
      <c r="N94" s="1734"/>
      <c r="O94" s="1732"/>
      <c r="P94" s="1733"/>
      <c r="Q94" s="1733"/>
      <c r="R94" s="1733"/>
      <c r="S94" s="1733"/>
      <c r="T94" s="1734"/>
      <c r="U94" s="1732"/>
      <c r="V94" s="1779"/>
      <c r="W94" s="1779"/>
      <c r="X94" s="1779"/>
      <c r="Y94" s="1779"/>
      <c r="Z94" s="1780"/>
      <c r="AA94" s="1688"/>
      <c r="AB94" s="1733"/>
      <c r="AC94" s="1733"/>
      <c r="AD94" s="1733"/>
      <c r="AE94" s="1734"/>
      <c r="AF94" s="1704" t="s">
        <v>999</v>
      </c>
      <c r="AG94" s="1713"/>
      <c r="AH94" s="1713"/>
      <c r="AI94" s="1713"/>
      <c r="AJ94" s="1713"/>
      <c r="AK94" s="1713"/>
      <c r="AL94" s="1708" t="s">
        <v>431</v>
      </c>
      <c r="AM94" s="1709"/>
      <c r="AN94" s="1709"/>
      <c r="AO94" s="1709"/>
      <c r="AP94" s="1709"/>
      <c r="AQ94" s="1709"/>
      <c r="AR94" s="1709"/>
      <c r="AS94" s="1709"/>
      <c r="AT94" s="1709"/>
      <c r="AU94" s="1709"/>
      <c r="AV94" s="1709"/>
      <c r="AW94" s="1709"/>
      <c r="AX94" s="1709"/>
      <c r="AY94" s="1709"/>
      <c r="AZ94" s="1712"/>
      <c r="BA94" s="1711"/>
      <c r="BB94" s="1703"/>
      <c r="BC94" s="1703"/>
      <c r="BD94" s="1703"/>
      <c r="BE94" s="1739"/>
      <c r="BF94" s="504"/>
      <c r="BG94" s="505"/>
    </row>
    <row r="95" spans="1:59" ht="22" customHeight="1">
      <c r="A95" s="1665"/>
      <c r="B95" s="1670"/>
      <c r="C95" s="1671"/>
      <c r="D95" s="1671"/>
      <c r="E95" s="1671"/>
      <c r="F95" s="1671"/>
      <c r="G95" s="1671"/>
      <c r="H95" s="1671"/>
      <c r="I95" s="1671"/>
      <c r="J95" s="1672"/>
      <c r="K95" s="1732"/>
      <c r="L95" s="1733"/>
      <c r="M95" s="1733"/>
      <c r="N95" s="1734"/>
      <c r="O95" s="1732"/>
      <c r="P95" s="1733"/>
      <c r="Q95" s="1733"/>
      <c r="R95" s="1733"/>
      <c r="S95" s="1733"/>
      <c r="T95" s="1734"/>
      <c r="U95" s="1732"/>
      <c r="V95" s="1779"/>
      <c r="W95" s="1779"/>
      <c r="X95" s="1779"/>
      <c r="Y95" s="1779"/>
      <c r="Z95" s="1780"/>
      <c r="AA95" s="1688"/>
      <c r="AB95" s="1733"/>
      <c r="AC95" s="1733"/>
      <c r="AD95" s="1733"/>
      <c r="AE95" s="1734"/>
      <c r="AF95" s="1711" t="s">
        <v>437</v>
      </c>
      <c r="AG95" s="1703"/>
      <c r="AH95" s="1703"/>
      <c r="AI95" s="1703"/>
      <c r="AJ95" s="1703"/>
      <c r="AK95" s="1704"/>
      <c r="AL95" s="1708" t="s">
        <v>431</v>
      </c>
      <c r="AM95" s="1709"/>
      <c r="AN95" s="1709"/>
      <c r="AO95" s="1709"/>
      <c r="AP95" s="1709"/>
      <c r="AQ95" s="1709"/>
      <c r="AR95" s="1709"/>
      <c r="AS95" s="1709"/>
      <c r="AT95" s="1709"/>
      <c r="AU95" s="1709"/>
      <c r="AV95" s="1709"/>
      <c r="AW95" s="1709"/>
      <c r="AX95" s="1709"/>
      <c r="AY95" s="1709"/>
      <c r="AZ95" s="1712"/>
      <c r="BA95" s="1749"/>
      <c r="BB95" s="1750"/>
      <c r="BC95" s="1750"/>
      <c r="BD95" s="1750"/>
      <c r="BE95" s="1751"/>
      <c r="BF95" s="504"/>
      <c r="BG95" s="505"/>
    </row>
    <row r="96" spans="1:59" ht="22" customHeight="1">
      <c r="A96" s="1665"/>
      <c r="B96" s="1670"/>
      <c r="C96" s="1671"/>
      <c r="D96" s="1671"/>
      <c r="E96" s="1671"/>
      <c r="F96" s="1671"/>
      <c r="G96" s="1671"/>
      <c r="H96" s="1671"/>
      <c r="I96" s="1671"/>
      <c r="J96" s="1672"/>
      <c r="K96" s="1732"/>
      <c r="L96" s="1733"/>
      <c r="M96" s="1733"/>
      <c r="N96" s="1734"/>
      <c r="O96" s="1732"/>
      <c r="P96" s="1733"/>
      <c r="Q96" s="1733"/>
      <c r="R96" s="1733"/>
      <c r="S96" s="1733"/>
      <c r="T96" s="1734"/>
      <c r="U96" s="1732"/>
      <c r="V96" s="1779"/>
      <c r="W96" s="1779"/>
      <c r="X96" s="1779"/>
      <c r="Y96" s="1779"/>
      <c r="Z96" s="1780"/>
      <c r="AA96" s="1688"/>
      <c r="AB96" s="1733"/>
      <c r="AC96" s="1733"/>
      <c r="AD96" s="1733"/>
      <c r="AE96" s="1734"/>
      <c r="AF96" s="1793" t="s">
        <v>438</v>
      </c>
      <c r="AG96" s="1793"/>
      <c r="AH96" s="1793"/>
      <c r="AI96" s="1793"/>
      <c r="AJ96" s="1793"/>
      <c r="AK96" s="1794"/>
      <c r="AL96" s="1705" t="s">
        <v>431</v>
      </c>
      <c r="AM96" s="1706"/>
      <c r="AN96" s="1706"/>
      <c r="AO96" s="1706"/>
      <c r="AP96" s="1706"/>
      <c r="AQ96" s="1706"/>
      <c r="AR96" s="1706"/>
      <c r="AS96" s="1706"/>
      <c r="AT96" s="1706"/>
      <c r="AU96" s="1706"/>
      <c r="AV96" s="1706"/>
      <c r="AW96" s="1706"/>
      <c r="AX96" s="1706"/>
      <c r="AY96" s="1706"/>
      <c r="AZ96" s="1707"/>
      <c r="BA96" s="1711"/>
      <c r="BB96" s="1703"/>
      <c r="BC96" s="1703"/>
      <c r="BD96" s="1703"/>
      <c r="BE96" s="1739"/>
      <c r="BF96" s="504"/>
      <c r="BG96" s="505"/>
    </row>
    <row r="97" spans="1:59" ht="22" customHeight="1">
      <c r="A97" s="1665"/>
      <c r="B97" s="1670"/>
      <c r="C97" s="1671"/>
      <c r="D97" s="1671"/>
      <c r="E97" s="1671"/>
      <c r="F97" s="1671"/>
      <c r="G97" s="1671"/>
      <c r="H97" s="1671"/>
      <c r="I97" s="1671"/>
      <c r="J97" s="1672"/>
      <c r="K97" s="1732"/>
      <c r="L97" s="1733"/>
      <c r="M97" s="1733"/>
      <c r="N97" s="1734"/>
      <c r="O97" s="1732"/>
      <c r="P97" s="1733"/>
      <c r="Q97" s="1733"/>
      <c r="R97" s="1733"/>
      <c r="S97" s="1733"/>
      <c r="T97" s="1734"/>
      <c r="U97" s="1732"/>
      <c r="V97" s="1779"/>
      <c r="W97" s="1779"/>
      <c r="X97" s="1779"/>
      <c r="Y97" s="1779"/>
      <c r="Z97" s="1780"/>
      <c r="AA97" s="1688"/>
      <c r="AB97" s="1733"/>
      <c r="AC97" s="1733"/>
      <c r="AD97" s="1733"/>
      <c r="AE97" s="1734"/>
      <c r="AF97" s="1703" t="s">
        <v>439</v>
      </c>
      <c r="AG97" s="1703"/>
      <c r="AH97" s="1703"/>
      <c r="AI97" s="1703"/>
      <c r="AJ97" s="1703"/>
      <c r="AK97" s="1704"/>
      <c r="AL97" s="1705" t="s">
        <v>431</v>
      </c>
      <c r="AM97" s="1706"/>
      <c r="AN97" s="1706"/>
      <c r="AO97" s="1706"/>
      <c r="AP97" s="1706"/>
      <c r="AQ97" s="1706"/>
      <c r="AR97" s="1706"/>
      <c r="AS97" s="1706"/>
      <c r="AT97" s="1706"/>
      <c r="AU97" s="1706"/>
      <c r="AV97" s="1706"/>
      <c r="AW97" s="1706"/>
      <c r="AX97" s="1706"/>
      <c r="AY97" s="1706"/>
      <c r="AZ97" s="1707"/>
      <c r="BA97" s="1711"/>
      <c r="BB97" s="1703"/>
      <c r="BC97" s="1703"/>
      <c r="BD97" s="1703"/>
      <c r="BE97" s="1739"/>
      <c r="BF97" s="504"/>
      <c r="BG97" s="505"/>
    </row>
    <row r="98" spans="1:59" ht="22" customHeight="1">
      <c r="A98" s="1665"/>
      <c r="B98" s="1670"/>
      <c r="C98" s="1671"/>
      <c r="D98" s="1671"/>
      <c r="E98" s="1671"/>
      <c r="F98" s="1671"/>
      <c r="G98" s="1671"/>
      <c r="H98" s="1671"/>
      <c r="I98" s="1671"/>
      <c r="J98" s="1672"/>
      <c r="K98" s="1732"/>
      <c r="L98" s="1733"/>
      <c r="M98" s="1733"/>
      <c r="N98" s="1734"/>
      <c r="O98" s="1732"/>
      <c r="P98" s="1733"/>
      <c r="Q98" s="1733"/>
      <c r="R98" s="1733"/>
      <c r="S98" s="1733"/>
      <c r="T98" s="1734"/>
      <c r="U98" s="1732"/>
      <c r="V98" s="1779"/>
      <c r="W98" s="1779"/>
      <c r="X98" s="1779"/>
      <c r="Y98" s="1779"/>
      <c r="Z98" s="1780"/>
      <c r="AA98" s="1688"/>
      <c r="AB98" s="1733"/>
      <c r="AC98" s="1733"/>
      <c r="AD98" s="1733"/>
      <c r="AE98" s="1734"/>
      <c r="AF98" s="1748" t="s">
        <v>476</v>
      </c>
      <c r="AG98" s="1713"/>
      <c r="AH98" s="1713"/>
      <c r="AI98" s="1713"/>
      <c r="AJ98" s="1713"/>
      <c r="AK98" s="1713"/>
      <c r="AL98" s="1708" t="s">
        <v>431</v>
      </c>
      <c r="AM98" s="1709"/>
      <c r="AN98" s="1709"/>
      <c r="AO98" s="1709"/>
      <c r="AP98" s="1709"/>
      <c r="AQ98" s="1709"/>
      <c r="AR98" s="1709"/>
      <c r="AS98" s="1709"/>
      <c r="AT98" s="1709"/>
      <c r="AU98" s="1709"/>
      <c r="AV98" s="1709"/>
      <c r="AW98" s="1709"/>
      <c r="AX98" s="1709"/>
      <c r="AY98" s="1709"/>
      <c r="AZ98" s="1712"/>
      <c r="BA98" s="1711"/>
      <c r="BB98" s="1703"/>
      <c r="BC98" s="1703"/>
      <c r="BD98" s="1703"/>
      <c r="BE98" s="1739"/>
      <c r="BF98" s="511" t="s">
        <v>1000</v>
      </c>
      <c r="BG98" s="502"/>
    </row>
    <row r="99" spans="1:59" ht="22" customHeight="1">
      <c r="A99" s="1665"/>
      <c r="B99" s="1670"/>
      <c r="C99" s="1671"/>
      <c r="D99" s="1671"/>
      <c r="E99" s="1671"/>
      <c r="F99" s="1671"/>
      <c r="G99" s="1671"/>
      <c r="H99" s="1671"/>
      <c r="I99" s="1671"/>
      <c r="J99" s="1672"/>
      <c r="K99" s="1732"/>
      <c r="L99" s="1733"/>
      <c r="M99" s="1733"/>
      <c r="N99" s="1734"/>
      <c r="O99" s="1732"/>
      <c r="P99" s="1733"/>
      <c r="Q99" s="1733"/>
      <c r="R99" s="1733"/>
      <c r="S99" s="1733"/>
      <c r="T99" s="1734"/>
      <c r="U99" s="1732"/>
      <c r="V99" s="1779"/>
      <c r="W99" s="1779"/>
      <c r="X99" s="1779"/>
      <c r="Y99" s="1779"/>
      <c r="Z99" s="1780"/>
      <c r="AA99" s="1688"/>
      <c r="AB99" s="1733"/>
      <c r="AC99" s="1733"/>
      <c r="AD99" s="1733"/>
      <c r="AE99" s="1734"/>
      <c r="AF99" s="1711" t="s">
        <v>477</v>
      </c>
      <c r="AG99" s="1703"/>
      <c r="AH99" s="1703"/>
      <c r="AI99" s="1703"/>
      <c r="AJ99" s="1703"/>
      <c r="AK99" s="1704"/>
      <c r="AL99" s="1708" t="s">
        <v>431</v>
      </c>
      <c r="AM99" s="1709"/>
      <c r="AN99" s="1709"/>
      <c r="AO99" s="1709"/>
      <c r="AP99" s="1709"/>
      <c r="AQ99" s="1709"/>
      <c r="AR99" s="1709"/>
      <c r="AS99" s="1709"/>
      <c r="AT99" s="1709"/>
      <c r="AU99" s="1709"/>
      <c r="AV99" s="1709"/>
      <c r="AW99" s="1709"/>
      <c r="AX99" s="1709"/>
      <c r="AY99" s="1709"/>
      <c r="AZ99" s="1712"/>
      <c r="BA99" s="1711"/>
      <c r="BB99" s="1703"/>
      <c r="BC99" s="1703"/>
      <c r="BD99" s="1703"/>
      <c r="BE99" s="1739"/>
      <c r="BF99" s="511" t="s">
        <v>1001</v>
      </c>
      <c r="BG99" s="506" t="s">
        <v>444</v>
      </c>
    </row>
    <row r="100" spans="1:59" ht="22" customHeight="1">
      <c r="A100" s="1665"/>
      <c r="B100" s="1670"/>
      <c r="C100" s="1671"/>
      <c r="D100" s="1671"/>
      <c r="E100" s="1671"/>
      <c r="F100" s="1671"/>
      <c r="G100" s="1671"/>
      <c r="H100" s="1671"/>
      <c r="I100" s="1671"/>
      <c r="J100" s="1672"/>
      <c r="K100" s="1732"/>
      <c r="L100" s="1733"/>
      <c r="M100" s="1733"/>
      <c r="N100" s="1734"/>
      <c r="O100" s="1732"/>
      <c r="P100" s="1733"/>
      <c r="Q100" s="1733"/>
      <c r="R100" s="1733"/>
      <c r="S100" s="1733"/>
      <c r="T100" s="1734"/>
      <c r="U100" s="1732"/>
      <c r="V100" s="1779"/>
      <c r="W100" s="1779"/>
      <c r="X100" s="1779"/>
      <c r="Y100" s="1779"/>
      <c r="Z100" s="1780"/>
      <c r="AA100" s="1688"/>
      <c r="AB100" s="1733"/>
      <c r="AC100" s="1733"/>
      <c r="AD100" s="1733"/>
      <c r="AE100" s="1734"/>
      <c r="AF100" s="1714" t="s">
        <v>962</v>
      </c>
      <c r="AG100" s="1715"/>
      <c r="AH100" s="1715"/>
      <c r="AI100" s="1715"/>
      <c r="AJ100" s="1715"/>
      <c r="AK100" s="1716"/>
      <c r="AL100" s="1705" t="s">
        <v>963</v>
      </c>
      <c r="AM100" s="1706"/>
      <c r="AN100" s="1706"/>
      <c r="AO100" s="1706"/>
      <c r="AP100" s="1706"/>
      <c r="AQ100" s="1706"/>
      <c r="AR100" s="1706"/>
      <c r="AS100" s="1706"/>
      <c r="AT100" s="1706"/>
      <c r="AU100" s="1706"/>
      <c r="AV100" s="1706"/>
      <c r="AW100" s="1706"/>
      <c r="AX100" s="1706"/>
      <c r="AY100" s="1706"/>
      <c r="AZ100" s="1707"/>
      <c r="BA100" s="1708"/>
      <c r="BB100" s="1709"/>
      <c r="BC100" s="1709"/>
      <c r="BD100" s="1709"/>
      <c r="BE100" s="1710"/>
      <c r="BF100" s="508" t="s">
        <v>964</v>
      </c>
      <c r="BG100" s="502"/>
    </row>
    <row r="101" spans="1:59" ht="22" customHeight="1" thickBot="1">
      <c r="A101" s="1666"/>
      <c r="B101" s="1775"/>
      <c r="C101" s="1765"/>
      <c r="D101" s="1765"/>
      <c r="E101" s="1765"/>
      <c r="F101" s="1765"/>
      <c r="G101" s="1765"/>
      <c r="H101" s="1765"/>
      <c r="I101" s="1765"/>
      <c r="J101" s="1766"/>
      <c r="K101" s="1776"/>
      <c r="L101" s="1777"/>
      <c r="M101" s="1777"/>
      <c r="N101" s="1778"/>
      <c r="O101" s="1776"/>
      <c r="P101" s="1777"/>
      <c r="Q101" s="1777"/>
      <c r="R101" s="1777"/>
      <c r="S101" s="1777"/>
      <c r="T101" s="1778"/>
      <c r="U101" s="1776"/>
      <c r="V101" s="1777"/>
      <c r="W101" s="1777"/>
      <c r="X101" s="1777"/>
      <c r="Y101" s="1777"/>
      <c r="Z101" s="1778"/>
      <c r="AA101" s="1776"/>
      <c r="AB101" s="1777"/>
      <c r="AC101" s="1777"/>
      <c r="AD101" s="1777"/>
      <c r="AE101" s="1778"/>
      <c r="AF101" s="1711" t="s">
        <v>458</v>
      </c>
      <c r="AG101" s="1703"/>
      <c r="AH101" s="1703"/>
      <c r="AI101" s="1703"/>
      <c r="AJ101" s="1703"/>
      <c r="AK101" s="1704"/>
      <c r="AL101" s="1708" t="s">
        <v>457</v>
      </c>
      <c r="AM101" s="1709"/>
      <c r="AN101" s="1709"/>
      <c r="AO101" s="1709"/>
      <c r="AP101" s="1709"/>
      <c r="AQ101" s="1709"/>
      <c r="AR101" s="1709"/>
      <c r="AS101" s="1709"/>
      <c r="AT101" s="1709"/>
      <c r="AU101" s="1709"/>
      <c r="AV101" s="1709"/>
      <c r="AW101" s="1709"/>
      <c r="AX101" s="1709"/>
      <c r="AY101" s="1709"/>
      <c r="AZ101" s="1712"/>
      <c r="BA101" s="1711"/>
      <c r="BB101" s="1703"/>
      <c r="BC101" s="1703"/>
      <c r="BD101" s="1703"/>
      <c r="BE101" s="1739"/>
      <c r="BF101" s="518" t="s">
        <v>975</v>
      </c>
      <c r="BG101" s="519" t="s">
        <v>459</v>
      </c>
    </row>
    <row r="102" spans="1:59" ht="11.25" customHeight="1">
      <c r="A102" s="520"/>
      <c r="B102" s="521"/>
      <c r="C102" s="521"/>
      <c r="D102" s="521"/>
      <c r="E102" s="521"/>
      <c r="F102" s="521"/>
      <c r="G102" s="521"/>
      <c r="H102" s="521"/>
      <c r="I102" s="521"/>
      <c r="J102" s="521"/>
      <c r="K102" s="521"/>
      <c r="L102" s="521"/>
      <c r="M102" s="521"/>
      <c r="N102" s="521"/>
      <c r="O102" s="521"/>
      <c r="P102" s="521"/>
      <c r="Q102" s="521"/>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c r="AV102" s="521"/>
      <c r="AW102" s="521"/>
      <c r="AX102" s="521"/>
      <c r="AY102" s="521"/>
      <c r="AZ102" s="521"/>
      <c r="BA102" s="521"/>
      <c r="BB102" s="521"/>
      <c r="BC102" s="521"/>
      <c r="BD102" s="521"/>
      <c r="BE102" s="521"/>
      <c r="BF102" s="522"/>
    </row>
    <row r="103" spans="1:59" ht="9" customHeight="1">
      <c r="A103" s="523"/>
      <c r="B103" s="523"/>
      <c r="C103" s="523"/>
      <c r="D103" s="523"/>
      <c r="E103" s="523"/>
      <c r="F103" s="523"/>
      <c r="G103" s="523"/>
      <c r="H103" s="523"/>
      <c r="I103" s="523"/>
      <c r="J103" s="523"/>
      <c r="K103" s="523"/>
      <c r="L103" s="523"/>
      <c r="M103" s="523"/>
      <c r="N103" s="523"/>
      <c r="O103" s="523"/>
      <c r="P103" s="523"/>
      <c r="Q103" s="523"/>
      <c r="R103" s="523"/>
      <c r="S103" s="523"/>
      <c r="T103" s="523"/>
      <c r="U103" s="523"/>
      <c r="V103" s="523"/>
      <c r="W103" s="523"/>
      <c r="X103" s="523"/>
      <c r="Y103" s="523"/>
      <c r="Z103" s="523"/>
      <c r="AA103" s="523"/>
      <c r="AB103" s="523"/>
      <c r="AC103" s="523"/>
      <c r="AD103" s="523"/>
      <c r="AE103" s="523"/>
      <c r="AF103" s="523"/>
      <c r="AG103" s="523"/>
      <c r="AH103" s="523"/>
      <c r="AI103" s="523"/>
      <c r="AJ103" s="523"/>
      <c r="AK103" s="523"/>
      <c r="AL103" s="523"/>
      <c r="AM103" s="523"/>
      <c r="AN103" s="523"/>
      <c r="AO103" s="523"/>
      <c r="AP103" s="523"/>
      <c r="AQ103" s="523"/>
      <c r="AR103" s="523"/>
      <c r="AS103" s="523"/>
      <c r="AT103" s="523"/>
      <c r="AU103" s="523"/>
      <c r="AV103" s="523"/>
      <c r="AW103" s="523"/>
      <c r="AX103" s="523"/>
      <c r="AY103" s="523"/>
      <c r="AZ103" s="523"/>
      <c r="BA103" s="523"/>
      <c r="BB103" s="523"/>
      <c r="BC103" s="523"/>
      <c r="BD103" s="523"/>
      <c r="BE103" s="523"/>
    </row>
    <row r="104" spans="1:59" ht="27" customHeight="1">
      <c r="A104" s="524" t="s">
        <v>478</v>
      </c>
      <c r="B104" s="525"/>
      <c r="C104" s="1787" t="s">
        <v>1002</v>
      </c>
      <c r="D104" s="1787"/>
      <c r="E104" s="1787"/>
      <c r="F104" s="1787"/>
      <c r="G104" s="1787"/>
      <c r="H104" s="1787"/>
      <c r="I104" s="1787"/>
      <c r="J104" s="1787"/>
      <c r="K104" s="1787"/>
      <c r="L104" s="1787"/>
      <c r="M104" s="1787"/>
      <c r="N104" s="1787"/>
      <c r="O104" s="1787"/>
      <c r="P104" s="1787"/>
      <c r="Q104" s="1787"/>
      <c r="R104" s="1787"/>
      <c r="S104" s="1787"/>
      <c r="T104" s="1787"/>
      <c r="U104" s="1787"/>
      <c r="V104" s="1787"/>
      <c r="W104" s="1787"/>
      <c r="X104" s="1787"/>
      <c r="Y104" s="1787"/>
      <c r="Z104" s="1787"/>
      <c r="AA104" s="1787"/>
      <c r="AB104" s="1787"/>
      <c r="AC104" s="1787"/>
      <c r="AD104" s="1787"/>
      <c r="AE104" s="1787"/>
      <c r="AF104" s="1787"/>
      <c r="AG104" s="1787"/>
      <c r="AH104" s="1787"/>
      <c r="AI104" s="1787"/>
      <c r="AJ104" s="1787"/>
      <c r="AK104" s="1787"/>
      <c r="AL104" s="1787"/>
      <c r="AM104" s="1787"/>
      <c r="AN104" s="1787"/>
      <c r="AO104" s="1787"/>
      <c r="AP104" s="1787"/>
      <c r="AQ104" s="1787"/>
      <c r="AR104" s="1787"/>
      <c r="AS104" s="1787"/>
      <c r="AT104" s="1787"/>
      <c r="AU104" s="1787"/>
      <c r="AV104" s="1787"/>
      <c r="AW104" s="1787"/>
      <c r="AX104" s="1787"/>
      <c r="AY104" s="1787"/>
      <c r="AZ104" s="1787"/>
      <c r="BA104" s="1787"/>
      <c r="BB104" s="1787"/>
      <c r="BC104" s="1787"/>
      <c r="BD104" s="1787"/>
      <c r="BE104" s="1787"/>
    </row>
    <row r="105" spans="1:59" ht="248.25" customHeight="1">
      <c r="A105" s="524"/>
      <c r="B105" s="525"/>
      <c r="C105" s="1787"/>
      <c r="D105" s="1787"/>
      <c r="E105" s="1787"/>
      <c r="F105" s="1787"/>
      <c r="G105" s="1787"/>
      <c r="H105" s="1787"/>
      <c r="I105" s="1787"/>
      <c r="J105" s="1787"/>
      <c r="K105" s="1787"/>
      <c r="L105" s="1787"/>
      <c r="M105" s="1787"/>
      <c r="N105" s="1787"/>
      <c r="O105" s="1787"/>
      <c r="P105" s="1787"/>
      <c r="Q105" s="1787"/>
      <c r="R105" s="1787"/>
      <c r="S105" s="1787"/>
      <c r="T105" s="1787"/>
      <c r="U105" s="1787"/>
      <c r="V105" s="1787"/>
      <c r="W105" s="1787"/>
      <c r="X105" s="1787"/>
      <c r="Y105" s="1787"/>
      <c r="Z105" s="1787"/>
      <c r="AA105" s="1787"/>
      <c r="AB105" s="1787"/>
      <c r="AC105" s="1787"/>
      <c r="AD105" s="1787"/>
      <c r="AE105" s="1787"/>
      <c r="AF105" s="1787"/>
      <c r="AG105" s="1787"/>
      <c r="AH105" s="1787"/>
      <c r="AI105" s="1787"/>
      <c r="AJ105" s="1787"/>
      <c r="AK105" s="1787"/>
      <c r="AL105" s="1787"/>
      <c r="AM105" s="1787"/>
      <c r="AN105" s="1787"/>
      <c r="AO105" s="1787"/>
      <c r="AP105" s="1787"/>
      <c r="AQ105" s="1787"/>
      <c r="AR105" s="1787"/>
      <c r="AS105" s="1787"/>
      <c r="AT105" s="1787"/>
      <c r="AU105" s="1787"/>
      <c r="AV105" s="1787"/>
      <c r="AW105" s="1787"/>
      <c r="AX105" s="1787"/>
      <c r="AY105" s="1787"/>
      <c r="AZ105" s="1787"/>
      <c r="BA105" s="1787"/>
      <c r="BB105" s="1787"/>
      <c r="BC105" s="1787"/>
      <c r="BD105" s="1787"/>
      <c r="BE105" s="1787"/>
      <c r="BF105" s="526"/>
    </row>
    <row r="106" spans="1:59" ht="26.25" customHeight="1">
      <c r="A106" s="524" t="s">
        <v>479</v>
      </c>
      <c r="B106" s="524"/>
      <c r="C106" s="524" t="s">
        <v>480</v>
      </c>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24"/>
      <c r="AI106" s="524"/>
      <c r="AJ106" s="524"/>
      <c r="AK106" s="524"/>
      <c r="AL106" s="524"/>
      <c r="AM106" s="524"/>
      <c r="AN106" s="524"/>
      <c r="AO106" s="524"/>
      <c r="AP106" s="524"/>
      <c r="AQ106" s="524"/>
      <c r="AR106" s="524"/>
      <c r="AS106" s="524"/>
      <c r="AT106" s="524"/>
      <c r="AU106" s="524"/>
      <c r="AV106" s="524"/>
      <c r="AW106" s="524"/>
      <c r="AX106" s="524"/>
      <c r="AY106" s="524"/>
      <c r="AZ106" s="524"/>
      <c r="BA106" s="524"/>
      <c r="BB106" s="524"/>
      <c r="BC106" s="524"/>
      <c r="BD106" s="524"/>
      <c r="BE106" s="524"/>
      <c r="BF106" s="522"/>
    </row>
    <row r="107" spans="1:59" ht="26.25" customHeight="1">
      <c r="A107" s="524" t="s">
        <v>1003</v>
      </c>
      <c r="B107" s="525"/>
      <c r="C107" s="525" t="s">
        <v>1004</v>
      </c>
      <c r="D107" s="527"/>
      <c r="E107" s="527"/>
      <c r="F107" s="527"/>
      <c r="G107" s="527"/>
      <c r="H107" s="527"/>
      <c r="I107" s="527"/>
      <c r="J107" s="527"/>
      <c r="K107" s="527"/>
      <c r="L107" s="527"/>
      <c r="M107" s="527"/>
      <c r="N107" s="527"/>
      <c r="O107" s="527"/>
      <c r="P107" s="527"/>
      <c r="Q107" s="527"/>
      <c r="R107" s="527"/>
      <c r="S107" s="527"/>
      <c r="T107" s="527"/>
      <c r="U107" s="527"/>
      <c r="V107" s="527"/>
      <c r="W107" s="527"/>
      <c r="X107" s="527"/>
      <c r="Y107" s="527"/>
      <c r="Z107" s="527"/>
      <c r="AA107" s="527"/>
      <c r="AB107" s="527"/>
      <c r="AC107" s="527"/>
      <c r="AD107" s="527"/>
      <c r="AE107" s="527"/>
      <c r="AF107" s="527"/>
      <c r="AG107" s="527"/>
      <c r="AH107" s="527"/>
      <c r="AI107" s="527"/>
      <c r="AJ107" s="527"/>
      <c r="AK107" s="527"/>
      <c r="AL107" s="527"/>
      <c r="AM107" s="527"/>
      <c r="AN107" s="527"/>
      <c r="AO107" s="527"/>
      <c r="AP107" s="527"/>
      <c r="AQ107" s="527"/>
      <c r="AR107" s="527"/>
      <c r="AS107" s="527"/>
      <c r="AT107" s="527"/>
      <c r="AU107" s="527"/>
      <c r="AV107" s="527"/>
      <c r="AW107" s="527"/>
      <c r="AX107" s="527"/>
      <c r="AY107" s="527"/>
      <c r="AZ107" s="527"/>
      <c r="BA107" s="527"/>
      <c r="BB107" s="527"/>
      <c r="BC107" s="527"/>
      <c r="BD107" s="527"/>
      <c r="BE107" s="527"/>
    </row>
    <row r="108" spans="1:59" ht="27.75" customHeight="1">
      <c r="A108" s="524" t="s">
        <v>481</v>
      </c>
      <c r="B108" s="525"/>
      <c r="C108" s="528" t="s">
        <v>1005</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c r="AP108" s="528"/>
      <c r="AQ108" s="528"/>
      <c r="AR108" s="528"/>
      <c r="AS108" s="528"/>
      <c r="AT108" s="528"/>
      <c r="AU108" s="528"/>
      <c r="AV108" s="528"/>
      <c r="AW108" s="528"/>
      <c r="AX108" s="528"/>
      <c r="AY108" s="528"/>
      <c r="AZ108" s="528"/>
      <c r="BA108" s="528"/>
      <c r="BB108" s="528"/>
      <c r="BC108" s="528"/>
      <c r="BD108" s="528"/>
      <c r="BE108" s="529"/>
    </row>
    <row r="109" spans="1:59" ht="27.75" customHeight="1">
      <c r="A109" s="524" t="s">
        <v>482</v>
      </c>
      <c r="B109" s="528"/>
      <c r="C109" s="525" t="s">
        <v>1006</v>
      </c>
      <c r="D109" s="529"/>
      <c r="E109" s="529"/>
      <c r="F109" s="529"/>
      <c r="G109" s="529"/>
      <c r="H109" s="529"/>
      <c r="I109" s="529"/>
      <c r="J109" s="529"/>
      <c r="K109" s="529"/>
      <c r="L109" s="529"/>
      <c r="M109" s="529"/>
      <c r="N109" s="529"/>
      <c r="O109" s="529"/>
      <c r="P109" s="529"/>
      <c r="Q109" s="529"/>
      <c r="R109" s="529"/>
      <c r="S109" s="529"/>
      <c r="T109" s="529"/>
      <c r="U109" s="529"/>
      <c r="V109" s="529"/>
      <c r="W109" s="529"/>
      <c r="X109" s="529"/>
      <c r="Y109" s="529"/>
      <c r="Z109" s="529"/>
      <c r="AA109" s="529"/>
      <c r="AB109" s="529"/>
      <c r="AC109" s="529"/>
      <c r="AD109" s="529"/>
      <c r="AE109" s="529"/>
      <c r="AF109" s="529"/>
      <c r="AG109" s="529"/>
      <c r="AH109" s="529"/>
      <c r="AI109" s="529"/>
      <c r="AJ109" s="529"/>
      <c r="AK109" s="529"/>
      <c r="AL109" s="529"/>
      <c r="AM109" s="529"/>
      <c r="AN109" s="529"/>
      <c r="AO109" s="529"/>
      <c r="AP109" s="529"/>
      <c r="AQ109" s="529"/>
      <c r="AR109" s="529"/>
      <c r="AS109" s="529"/>
      <c r="AT109" s="529"/>
      <c r="AU109" s="529"/>
      <c r="AV109" s="529"/>
      <c r="AW109" s="529"/>
      <c r="AX109" s="529"/>
      <c r="AY109" s="529"/>
      <c r="AZ109" s="529"/>
      <c r="BA109" s="529"/>
      <c r="BB109" s="529"/>
      <c r="BC109" s="529"/>
      <c r="BD109" s="529"/>
      <c r="BE109" s="529"/>
    </row>
    <row r="110" spans="1:59" ht="27.75" customHeight="1">
      <c r="A110" s="524" t="s">
        <v>483</v>
      </c>
      <c r="B110" s="528"/>
      <c r="C110" s="1787" t="s">
        <v>1007</v>
      </c>
      <c r="D110" s="1787"/>
      <c r="E110" s="1787"/>
      <c r="F110" s="1787"/>
      <c r="G110" s="1787"/>
      <c r="H110" s="1787"/>
      <c r="I110" s="1787"/>
      <c r="J110" s="1787"/>
      <c r="K110" s="1787"/>
      <c r="L110" s="1787"/>
      <c r="M110" s="1787"/>
      <c r="N110" s="1787"/>
      <c r="O110" s="1787"/>
      <c r="P110" s="1787"/>
      <c r="Q110" s="1787"/>
      <c r="R110" s="1787"/>
      <c r="S110" s="1787"/>
      <c r="T110" s="1787"/>
      <c r="U110" s="1787"/>
      <c r="V110" s="1787"/>
      <c r="W110" s="1787"/>
      <c r="X110" s="1787"/>
      <c r="Y110" s="1787"/>
      <c r="Z110" s="1787"/>
      <c r="AA110" s="1787"/>
      <c r="AB110" s="1787"/>
      <c r="AC110" s="1787"/>
      <c r="AD110" s="1787"/>
      <c r="AE110" s="1787"/>
      <c r="AF110" s="1787"/>
      <c r="AG110" s="1787"/>
      <c r="AH110" s="1787"/>
      <c r="AI110" s="1787"/>
      <c r="AJ110" s="1787"/>
      <c r="AK110" s="1787"/>
      <c r="AL110" s="1787"/>
      <c r="AM110" s="1787"/>
      <c r="AN110" s="1787"/>
      <c r="AO110" s="1787"/>
      <c r="AP110" s="1787"/>
      <c r="AQ110" s="1787"/>
      <c r="AR110" s="1787"/>
      <c r="AS110" s="1787"/>
      <c r="AT110" s="1787"/>
      <c r="AU110" s="1787"/>
      <c r="AV110" s="1787"/>
      <c r="AW110" s="1787"/>
      <c r="AX110" s="1787"/>
      <c r="AY110" s="1787"/>
      <c r="AZ110" s="1787"/>
      <c r="BA110" s="1787"/>
      <c r="BB110" s="1787"/>
      <c r="BC110" s="1787"/>
      <c r="BD110" s="1787"/>
      <c r="BE110" s="1787"/>
    </row>
    <row r="111" spans="1:59" ht="34.5" customHeight="1">
      <c r="A111" s="524"/>
      <c r="B111" s="528"/>
      <c r="C111" s="1787"/>
      <c r="D111" s="1787"/>
      <c r="E111" s="1787"/>
      <c r="F111" s="1787"/>
      <c r="G111" s="1787"/>
      <c r="H111" s="1787"/>
      <c r="I111" s="1787"/>
      <c r="J111" s="1787"/>
      <c r="K111" s="1787"/>
      <c r="L111" s="1787"/>
      <c r="M111" s="1787"/>
      <c r="N111" s="1787"/>
      <c r="O111" s="1787"/>
      <c r="P111" s="1787"/>
      <c r="Q111" s="1787"/>
      <c r="R111" s="1787"/>
      <c r="S111" s="1787"/>
      <c r="T111" s="1787"/>
      <c r="U111" s="1787"/>
      <c r="V111" s="1787"/>
      <c r="W111" s="1787"/>
      <c r="X111" s="1787"/>
      <c r="Y111" s="1787"/>
      <c r="Z111" s="1787"/>
      <c r="AA111" s="1787"/>
      <c r="AB111" s="1787"/>
      <c r="AC111" s="1787"/>
      <c r="AD111" s="1787"/>
      <c r="AE111" s="1787"/>
      <c r="AF111" s="1787"/>
      <c r="AG111" s="1787"/>
      <c r="AH111" s="1787"/>
      <c r="AI111" s="1787"/>
      <c r="AJ111" s="1787"/>
      <c r="AK111" s="1787"/>
      <c r="AL111" s="1787"/>
      <c r="AM111" s="1787"/>
      <c r="AN111" s="1787"/>
      <c r="AO111" s="1787"/>
      <c r="AP111" s="1787"/>
      <c r="AQ111" s="1787"/>
      <c r="AR111" s="1787"/>
      <c r="AS111" s="1787"/>
      <c r="AT111" s="1787"/>
      <c r="AU111" s="1787"/>
      <c r="AV111" s="1787"/>
      <c r="AW111" s="1787"/>
      <c r="AX111" s="1787"/>
      <c r="AY111" s="1787"/>
      <c r="AZ111" s="1787"/>
      <c r="BA111" s="1787"/>
      <c r="BB111" s="1787"/>
      <c r="BC111" s="1787"/>
      <c r="BD111" s="1787"/>
      <c r="BE111" s="1787"/>
    </row>
    <row r="112" spans="1:59" ht="53.25" customHeight="1">
      <c r="A112" s="524"/>
      <c r="B112" s="528"/>
      <c r="C112" s="1787"/>
      <c r="D112" s="1787"/>
      <c r="E112" s="1787"/>
      <c r="F112" s="1787"/>
      <c r="G112" s="1787"/>
      <c r="H112" s="1787"/>
      <c r="I112" s="1787"/>
      <c r="J112" s="1787"/>
      <c r="K112" s="1787"/>
      <c r="L112" s="1787"/>
      <c r="M112" s="1787"/>
      <c r="N112" s="1787"/>
      <c r="O112" s="1787"/>
      <c r="P112" s="1787"/>
      <c r="Q112" s="1787"/>
      <c r="R112" s="1787"/>
      <c r="S112" s="1787"/>
      <c r="T112" s="1787"/>
      <c r="U112" s="1787"/>
      <c r="V112" s="1787"/>
      <c r="W112" s="1787"/>
      <c r="X112" s="1787"/>
      <c r="Y112" s="1787"/>
      <c r="Z112" s="1787"/>
      <c r="AA112" s="1787"/>
      <c r="AB112" s="1787"/>
      <c r="AC112" s="1787"/>
      <c r="AD112" s="1787"/>
      <c r="AE112" s="1787"/>
      <c r="AF112" s="1787"/>
      <c r="AG112" s="1787"/>
      <c r="AH112" s="1787"/>
      <c r="AI112" s="1787"/>
      <c r="AJ112" s="1787"/>
      <c r="AK112" s="1787"/>
      <c r="AL112" s="1787"/>
      <c r="AM112" s="1787"/>
      <c r="AN112" s="1787"/>
      <c r="AO112" s="1787"/>
      <c r="AP112" s="1787"/>
      <c r="AQ112" s="1787"/>
      <c r="AR112" s="1787"/>
      <c r="AS112" s="1787"/>
      <c r="AT112" s="1787"/>
      <c r="AU112" s="1787"/>
      <c r="AV112" s="1787"/>
      <c r="AW112" s="1787"/>
      <c r="AX112" s="1787"/>
      <c r="AY112" s="1787"/>
      <c r="AZ112" s="1787"/>
      <c r="BA112" s="1787"/>
      <c r="BB112" s="1787"/>
      <c r="BC112" s="1787"/>
      <c r="BD112" s="1787"/>
      <c r="BE112" s="1787"/>
    </row>
    <row r="113" spans="1:57" ht="22.5" customHeight="1">
      <c r="A113" s="524" t="s">
        <v>1008</v>
      </c>
      <c r="B113" s="525"/>
      <c r="C113" s="1792" t="s">
        <v>1009</v>
      </c>
      <c r="D113" s="1792"/>
      <c r="E113" s="1792"/>
      <c r="F113" s="1792"/>
      <c r="G113" s="1792"/>
      <c r="H113" s="1792"/>
      <c r="I113" s="1792"/>
      <c r="J113" s="1792"/>
      <c r="K113" s="1792"/>
      <c r="L113" s="1792"/>
      <c r="M113" s="1792"/>
      <c r="N113" s="1792"/>
      <c r="O113" s="1792"/>
      <c r="P113" s="1792"/>
      <c r="Q113" s="1792"/>
      <c r="R113" s="1792"/>
      <c r="S113" s="1792"/>
      <c r="T113" s="1792"/>
      <c r="U113" s="1792"/>
      <c r="V113" s="1792"/>
      <c r="W113" s="1792"/>
      <c r="X113" s="1792"/>
      <c r="Y113" s="1792"/>
      <c r="Z113" s="1792"/>
      <c r="AA113" s="1792"/>
      <c r="AB113" s="1792"/>
      <c r="AC113" s="1792"/>
      <c r="AD113" s="1792"/>
      <c r="AE113" s="1792"/>
      <c r="AF113" s="1792"/>
      <c r="AG113" s="1792"/>
      <c r="AH113" s="1792"/>
      <c r="AI113" s="1792"/>
      <c r="AJ113" s="1792"/>
      <c r="AK113" s="1792"/>
      <c r="AL113" s="1792"/>
      <c r="AM113" s="1792"/>
      <c r="AN113" s="1792"/>
      <c r="AO113" s="1792"/>
      <c r="AP113" s="1792"/>
      <c r="AQ113" s="1792"/>
      <c r="AR113" s="1792"/>
      <c r="AS113" s="1792"/>
      <c r="AT113" s="1792"/>
      <c r="AU113" s="1792"/>
      <c r="AV113" s="1792"/>
      <c r="AW113" s="1792"/>
      <c r="AX113" s="1792"/>
      <c r="AY113" s="1792"/>
      <c r="AZ113" s="1792"/>
      <c r="BA113" s="1792"/>
      <c r="BB113" s="1792"/>
      <c r="BC113" s="1792"/>
      <c r="BD113" s="1792"/>
      <c r="BE113" s="1792"/>
    </row>
    <row r="114" spans="1:57" ht="22.5" customHeight="1">
      <c r="A114" s="524"/>
      <c r="B114" s="525"/>
      <c r="C114" s="1792"/>
      <c r="D114" s="1792"/>
      <c r="E114" s="1792"/>
      <c r="F114" s="1792"/>
      <c r="G114" s="1792"/>
      <c r="H114" s="1792"/>
      <c r="I114" s="1792"/>
      <c r="J114" s="1792"/>
      <c r="K114" s="1792"/>
      <c r="L114" s="1792"/>
      <c r="M114" s="1792"/>
      <c r="N114" s="1792"/>
      <c r="O114" s="1792"/>
      <c r="P114" s="1792"/>
      <c r="Q114" s="1792"/>
      <c r="R114" s="1792"/>
      <c r="S114" s="1792"/>
      <c r="T114" s="1792"/>
      <c r="U114" s="1792"/>
      <c r="V114" s="1792"/>
      <c r="W114" s="1792"/>
      <c r="X114" s="1792"/>
      <c r="Y114" s="1792"/>
      <c r="Z114" s="1792"/>
      <c r="AA114" s="1792"/>
      <c r="AB114" s="1792"/>
      <c r="AC114" s="1792"/>
      <c r="AD114" s="1792"/>
      <c r="AE114" s="1792"/>
      <c r="AF114" s="1792"/>
      <c r="AG114" s="1792"/>
      <c r="AH114" s="1792"/>
      <c r="AI114" s="1792"/>
      <c r="AJ114" s="1792"/>
      <c r="AK114" s="1792"/>
      <c r="AL114" s="1792"/>
      <c r="AM114" s="1792"/>
      <c r="AN114" s="1792"/>
      <c r="AO114" s="1792"/>
      <c r="AP114" s="1792"/>
      <c r="AQ114" s="1792"/>
      <c r="AR114" s="1792"/>
      <c r="AS114" s="1792"/>
      <c r="AT114" s="1792"/>
      <c r="AU114" s="1792"/>
      <c r="AV114" s="1792"/>
      <c r="AW114" s="1792"/>
      <c r="AX114" s="1792"/>
      <c r="AY114" s="1792"/>
      <c r="AZ114" s="1792"/>
      <c r="BA114" s="1792"/>
      <c r="BB114" s="1792"/>
      <c r="BC114" s="1792"/>
      <c r="BD114" s="1792"/>
      <c r="BE114" s="1792"/>
    </row>
    <row r="115" spans="1:57" ht="27.75" customHeight="1">
      <c r="A115" s="524" t="s">
        <v>1010</v>
      </c>
      <c r="B115" s="525"/>
      <c r="C115" s="1792" t="s">
        <v>1011</v>
      </c>
      <c r="D115" s="1792"/>
      <c r="E115" s="1792"/>
      <c r="F115" s="1792"/>
      <c r="G115" s="1792"/>
      <c r="H115" s="1792"/>
      <c r="I115" s="1792"/>
      <c r="J115" s="1792"/>
      <c r="K115" s="1792"/>
      <c r="L115" s="1792"/>
      <c r="M115" s="1792"/>
      <c r="N115" s="1792"/>
      <c r="O115" s="1792"/>
      <c r="P115" s="1792"/>
      <c r="Q115" s="1792"/>
      <c r="R115" s="1792"/>
      <c r="S115" s="1792"/>
      <c r="T115" s="1792"/>
      <c r="U115" s="1792"/>
      <c r="V115" s="1792"/>
      <c r="W115" s="1792"/>
      <c r="X115" s="1792"/>
      <c r="Y115" s="1792"/>
      <c r="Z115" s="1792"/>
      <c r="AA115" s="1792"/>
      <c r="AB115" s="1792"/>
      <c r="AC115" s="1792"/>
      <c r="AD115" s="1792"/>
      <c r="AE115" s="1792"/>
      <c r="AF115" s="1792"/>
      <c r="AG115" s="1792"/>
      <c r="AH115" s="1792"/>
      <c r="AI115" s="1792"/>
      <c r="AJ115" s="1792"/>
      <c r="AK115" s="1792"/>
      <c r="AL115" s="1792"/>
      <c r="AM115" s="1792"/>
      <c r="AN115" s="1792"/>
      <c r="AO115" s="1792"/>
      <c r="AP115" s="1792"/>
      <c r="AQ115" s="1792"/>
      <c r="AR115" s="1792"/>
      <c r="AS115" s="1792"/>
      <c r="AT115" s="1792"/>
      <c r="AU115" s="1792"/>
      <c r="AV115" s="1792"/>
      <c r="AW115" s="1792"/>
      <c r="AX115" s="1792"/>
      <c r="AY115" s="1792"/>
      <c r="AZ115" s="1792"/>
      <c r="BA115" s="1792"/>
      <c r="BB115" s="1792"/>
      <c r="BC115" s="1792"/>
      <c r="BD115" s="1792"/>
      <c r="BE115" s="529"/>
    </row>
    <row r="116" spans="1:57" ht="26.25" customHeight="1">
      <c r="A116" s="524" t="s">
        <v>1012</v>
      </c>
      <c r="B116" s="529"/>
      <c r="C116" s="525" t="s">
        <v>1013</v>
      </c>
      <c r="D116" s="529"/>
      <c r="E116" s="529"/>
      <c r="F116" s="529"/>
      <c r="G116" s="529"/>
      <c r="H116" s="529"/>
      <c r="I116" s="529"/>
      <c r="J116" s="529"/>
      <c r="K116" s="529"/>
      <c r="L116" s="529"/>
      <c r="M116" s="529"/>
      <c r="N116" s="529"/>
      <c r="O116" s="529"/>
      <c r="P116" s="529"/>
      <c r="Q116" s="529"/>
      <c r="R116" s="529"/>
      <c r="S116" s="529"/>
      <c r="T116" s="529"/>
      <c r="U116" s="529"/>
      <c r="V116" s="529"/>
      <c r="W116" s="529"/>
      <c r="X116" s="529"/>
      <c r="Y116" s="529"/>
      <c r="Z116" s="529"/>
      <c r="AA116" s="529"/>
      <c r="AB116" s="529"/>
      <c r="AC116" s="529"/>
      <c r="AD116" s="529"/>
      <c r="AE116" s="529"/>
      <c r="AF116" s="529"/>
      <c r="AG116" s="529"/>
      <c r="AH116" s="529"/>
      <c r="AI116" s="529"/>
      <c r="AJ116" s="529"/>
      <c r="AK116" s="529"/>
      <c r="AL116" s="529"/>
      <c r="AM116" s="529"/>
      <c r="AN116" s="529"/>
      <c r="AO116" s="529"/>
      <c r="AP116" s="529"/>
      <c r="AQ116" s="529"/>
      <c r="AR116" s="529"/>
      <c r="AS116" s="529"/>
      <c r="AT116" s="529"/>
      <c r="AU116" s="529"/>
      <c r="AV116" s="529"/>
      <c r="AW116" s="529"/>
      <c r="AX116" s="529"/>
      <c r="AY116" s="529"/>
      <c r="AZ116" s="529"/>
      <c r="BA116" s="529"/>
      <c r="BB116" s="529"/>
      <c r="BC116" s="529"/>
      <c r="BD116" s="529"/>
      <c r="BE116" s="529"/>
    </row>
    <row r="117" spans="1:57" ht="26.25" customHeight="1">
      <c r="A117" s="524"/>
      <c r="B117" s="529"/>
      <c r="C117" s="525" t="s">
        <v>1014</v>
      </c>
      <c r="D117" s="529"/>
      <c r="E117" s="529"/>
      <c r="F117" s="529"/>
      <c r="G117" s="529"/>
      <c r="H117" s="529"/>
      <c r="I117" s="529"/>
      <c r="J117" s="529"/>
      <c r="K117" s="529"/>
      <c r="L117" s="529"/>
      <c r="M117" s="529"/>
      <c r="N117" s="529"/>
      <c r="O117" s="529"/>
      <c r="P117" s="529"/>
      <c r="Q117" s="529"/>
      <c r="R117" s="529"/>
      <c r="S117" s="529"/>
      <c r="T117" s="529"/>
      <c r="U117" s="529"/>
      <c r="V117" s="529"/>
      <c r="W117" s="529"/>
      <c r="X117" s="529"/>
      <c r="Y117" s="529"/>
      <c r="Z117" s="529"/>
      <c r="AA117" s="529"/>
      <c r="AB117" s="529"/>
      <c r="AC117" s="529"/>
      <c r="AD117" s="529"/>
      <c r="AE117" s="529"/>
      <c r="AF117" s="529"/>
      <c r="AG117" s="529"/>
      <c r="AH117" s="529"/>
      <c r="AI117" s="529"/>
      <c r="AJ117" s="529"/>
      <c r="AK117" s="529"/>
      <c r="AL117" s="529"/>
      <c r="AM117" s="529"/>
      <c r="AN117" s="529"/>
      <c r="AO117" s="529"/>
      <c r="AP117" s="529"/>
      <c r="AQ117" s="529"/>
      <c r="AR117" s="529"/>
      <c r="AS117" s="529"/>
      <c r="AT117" s="529"/>
      <c r="AU117" s="529"/>
      <c r="AV117" s="529"/>
      <c r="AW117" s="529"/>
      <c r="AX117" s="529"/>
      <c r="AY117" s="529"/>
      <c r="AZ117" s="529"/>
      <c r="BA117" s="529"/>
      <c r="BB117" s="529"/>
      <c r="BC117" s="529"/>
      <c r="BD117" s="529"/>
      <c r="BE117" s="529"/>
    </row>
    <row r="118" spans="1:57" ht="26.25" customHeight="1">
      <c r="A118" s="524" t="s">
        <v>1015</v>
      </c>
      <c r="B118" s="529"/>
      <c r="C118" s="525" t="s">
        <v>1016</v>
      </c>
      <c r="D118" s="529"/>
      <c r="E118" s="529"/>
      <c r="F118" s="529"/>
      <c r="G118" s="529"/>
      <c r="H118" s="529"/>
      <c r="I118" s="529"/>
      <c r="J118" s="529"/>
      <c r="K118" s="529"/>
      <c r="L118" s="529"/>
      <c r="M118" s="529"/>
      <c r="N118" s="529"/>
      <c r="O118" s="529"/>
      <c r="P118" s="529"/>
      <c r="Q118" s="529"/>
      <c r="R118" s="529"/>
      <c r="S118" s="529"/>
      <c r="T118" s="529"/>
      <c r="U118" s="529"/>
      <c r="V118" s="529"/>
      <c r="W118" s="529"/>
      <c r="X118" s="529"/>
      <c r="Y118" s="529"/>
      <c r="Z118" s="529"/>
      <c r="AA118" s="529"/>
      <c r="AB118" s="529"/>
      <c r="AC118" s="529"/>
      <c r="AD118" s="529"/>
      <c r="AE118" s="529"/>
      <c r="AF118" s="529"/>
      <c r="AG118" s="529"/>
      <c r="AH118" s="529"/>
      <c r="AI118" s="529"/>
      <c r="AJ118" s="529"/>
      <c r="AK118" s="529"/>
      <c r="AL118" s="529"/>
      <c r="AM118" s="529"/>
      <c r="AN118" s="529"/>
      <c r="AO118" s="529"/>
      <c r="AP118" s="529"/>
      <c r="AQ118" s="529"/>
      <c r="AR118" s="529"/>
      <c r="AS118" s="529"/>
      <c r="AT118" s="529"/>
      <c r="AU118" s="529"/>
      <c r="AV118" s="529"/>
      <c r="AW118" s="529"/>
      <c r="AX118" s="529"/>
      <c r="AY118" s="529"/>
      <c r="AZ118" s="529"/>
      <c r="BA118" s="529"/>
      <c r="BB118" s="529"/>
      <c r="BC118" s="529"/>
      <c r="BD118" s="529"/>
      <c r="BE118" s="529"/>
    </row>
    <row r="119" spans="1:57" ht="66.75" customHeight="1">
      <c r="A119" s="530" t="s">
        <v>1017</v>
      </c>
      <c r="B119" s="529"/>
      <c r="C119" s="1787" t="s">
        <v>1018</v>
      </c>
      <c r="D119" s="1787"/>
      <c r="E119" s="1787"/>
      <c r="F119" s="1787"/>
      <c r="G119" s="1787"/>
      <c r="H119" s="1787"/>
      <c r="I119" s="1787"/>
      <c r="J119" s="1787"/>
      <c r="K119" s="1787"/>
      <c r="L119" s="1787"/>
      <c r="M119" s="1787"/>
      <c r="N119" s="1787"/>
      <c r="O119" s="1787"/>
      <c r="P119" s="1787"/>
      <c r="Q119" s="1787"/>
      <c r="R119" s="1787"/>
      <c r="S119" s="1787"/>
      <c r="T119" s="1787"/>
      <c r="U119" s="1787"/>
      <c r="V119" s="1787"/>
      <c r="W119" s="1787"/>
      <c r="X119" s="1787"/>
      <c r="Y119" s="1787"/>
      <c r="Z119" s="1787"/>
      <c r="AA119" s="1787"/>
      <c r="AB119" s="1787"/>
      <c r="AC119" s="1787"/>
      <c r="AD119" s="1787"/>
      <c r="AE119" s="1787"/>
      <c r="AF119" s="1787"/>
      <c r="AG119" s="1787"/>
      <c r="AH119" s="1787"/>
      <c r="AI119" s="1787"/>
      <c r="AJ119" s="1787"/>
      <c r="AK119" s="1787"/>
      <c r="AL119" s="1787"/>
      <c r="AM119" s="1787"/>
      <c r="AN119" s="1787"/>
      <c r="AO119" s="1787"/>
      <c r="AP119" s="1787"/>
      <c r="AQ119" s="1787"/>
      <c r="AR119" s="1787"/>
      <c r="AS119" s="1787"/>
      <c r="AT119" s="1787"/>
      <c r="AU119" s="1787"/>
      <c r="AV119" s="1787"/>
      <c r="AW119" s="1787"/>
      <c r="AX119" s="1787"/>
      <c r="AY119" s="1787"/>
      <c r="AZ119" s="1787"/>
      <c r="BA119" s="1787"/>
      <c r="BB119" s="1787"/>
      <c r="BC119" s="1787"/>
      <c r="BD119" s="1787"/>
      <c r="BE119" s="1787"/>
    </row>
    <row r="120" spans="1:57" ht="57.75" customHeight="1">
      <c r="A120" s="530" t="s">
        <v>1019</v>
      </c>
      <c r="B120" s="529"/>
      <c r="C120" s="1787" t="s">
        <v>1020</v>
      </c>
      <c r="D120" s="1787"/>
      <c r="E120" s="1787"/>
      <c r="F120" s="1787"/>
      <c r="G120" s="1787"/>
      <c r="H120" s="1787"/>
      <c r="I120" s="1787"/>
      <c r="J120" s="1787"/>
      <c r="K120" s="1787"/>
      <c r="L120" s="1787"/>
      <c r="M120" s="1787"/>
      <c r="N120" s="1787"/>
      <c r="O120" s="1787"/>
      <c r="P120" s="1787"/>
      <c r="Q120" s="1787"/>
      <c r="R120" s="1787"/>
      <c r="S120" s="1787"/>
      <c r="T120" s="1787"/>
      <c r="U120" s="1787"/>
      <c r="V120" s="1787"/>
      <c r="W120" s="1787"/>
      <c r="X120" s="1787"/>
      <c r="Y120" s="1787"/>
      <c r="Z120" s="1787"/>
      <c r="AA120" s="1787"/>
      <c r="AB120" s="1787"/>
      <c r="AC120" s="1787"/>
      <c r="AD120" s="1787"/>
      <c r="AE120" s="1787"/>
      <c r="AF120" s="1787"/>
      <c r="AG120" s="1787"/>
      <c r="AH120" s="1787"/>
      <c r="AI120" s="1787"/>
      <c r="AJ120" s="1787"/>
      <c r="AK120" s="1787"/>
      <c r="AL120" s="1787"/>
      <c r="AM120" s="1787"/>
      <c r="AN120" s="1787"/>
      <c r="AO120" s="1787"/>
      <c r="AP120" s="1787"/>
      <c r="AQ120" s="1787"/>
      <c r="AR120" s="1787"/>
      <c r="AS120" s="1787"/>
      <c r="AT120" s="1787"/>
      <c r="AU120" s="1787"/>
      <c r="AV120" s="1787"/>
      <c r="AW120" s="1787"/>
      <c r="AX120" s="1787"/>
      <c r="AY120" s="1787"/>
      <c r="AZ120" s="1787"/>
      <c r="BA120" s="1787"/>
      <c r="BB120" s="1787"/>
      <c r="BC120" s="1787"/>
      <c r="BD120" s="1787"/>
      <c r="BE120" s="1787"/>
    </row>
    <row r="121" spans="1:57" ht="26.25" customHeight="1">
      <c r="A121" s="530" t="s">
        <v>1021</v>
      </c>
      <c r="B121" s="531"/>
      <c r="C121" s="527" t="s">
        <v>1022</v>
      </c>
      <c r="D121" s="531"/>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M121" s="529"/>
      <c r="AN121" s="529"/>
      <c r="AO121" s="529"/>
      <c r="AP121" s="529"/>
      <c r="AQ121" s="529"/>
      <c r="AR121" s="529"/>
      <c r="AS121" s="529"/>
      <c r="AT121" s="529"/>
      <c r="AU121" s="529"/>
      <c r="AV121" s="529"/>
      <c r="AW121" s="529"/>
      <c r="AX121" s="529"/>
      <c r="AY121" s="529"/>
      <c r="AZ121" s="529"/>
      <c r="BA121" s="529"/>
      <c r="BB121" s="529"/>
      <c r="BC121" s="529"/>
      <c r="BD121" s="529"/>
      <c r="BE121" s="529"/>
    </row>
    <row r="122" spans="1:57" ht="30" customHeight="1">
      <c r="A122" s="527" t="s">
        <v>1023</v>
      </c>
      <c r="B122" s="529"/>
      <c r="C122" s="1787" t="s">
        <v>1024</v>
      </c>
      <c r="D122" s="1787"/>
      <c r="E122" s="1787"/>
      <c r="F122" s="1787"/>
      <c r="G122" s="1787"/>
      <c r="H122" s="1787"/>
      <c r="I122" s="1787"/>
      <c r="J122" s="1787"/>
      <c r="K122" s="1787"/>
      <c r="L122" s="1787"/>
      <c r="M122" s="1787"/>
      <c r="N122" s="1787"/>
      <c r="O122" s="1787"/>
      <c r="P122" s="1787"/>
      <c r="Q122" s="1787"/>
      <c r="R122" s="1787"/>
      <c r="S122" s="1787"/>
      <c r="T122" s="1787"/>
      <c r="U122" s="1787"/>
      <c r="V122" s="1787"/>
      <c r="W122" s="1787"/>
      <c r="X122" s="1787"/>
      <c r="Y122" s="1787"/>
      <c r="Z122" s="1787"/>
      <c r="AA122" s="1787"/>
      <c r="AB122" s="1787"/>
      <c r="AC122" s="1787"/>
      <c r="AD122" s="1787"/>
      <c r="AE122" s="1787"/>
      <c r="AF122" s="1787"/>
      <c r="AG122" s="1787"/>
      <c r="AH122" s="1787"/>
      <c r="AI122" s="1787"/>
      <c r="AJ122" s="1787"/>
      <c r="AK122" s="1787"/>
      <c r="AL122" s="1787"/>
      <c r="AM122" s="1787"/>
      <c r="AN122" s="1787"/>
      <c r="AO122" s="1787"/>
      <c r="AP122" s="1787"/>
      <c r="AQ122" s="1787"/>
      <c r="AR122" s="1787"/>
      <c r="AS122" s="1787"/>
      <c r="AT122" s="1787"/>
      <c r="AU122" s="1787"/>
      <c r="AV122" s="1787"/>
      <c r="AW122" s="1787"/>
      <c r="AX122" s="1787"/>
      <c r="AY122" s="1787"/>
      <c r="AZ122" s="1787"/>
      <c r="BA122" s="1787"/>
      <c r="BB122" s="1787"/>
      <c r="BC122" s="1787"/>
      <c r="BD122" s="1787"/>
      <c r="BE122" s="1787"/>
    </row>
    <row r="123" spans="1:57" ht="65.25" customHeight="1">
      <c r="A123" s="527" t="s">
        <v>1025</v>
      </c>
      <c r="B123" s="532"/>
      <c r="C123" s="1788" t="s">
        <v>1026</v>
      </c>
      <c r="D123" s="1788"/>
      <c r="E123" s="1788"/>
      <c r="F123" s="1788"/>
      <c r="G123" s="1788"/>
      <c r="H123" s="1788"/>
      <c r="I123" s="1788"/>
      <c r="J123" s="1788"/>
      <c r="K123" s="1788"/>
      <c r="L123" s="1788"/>
      <c r="M123" s="1788"/>
      <c r="N123" s="1788"/>
      <c r="O123" s="1788"/>
      <c r="P123" s="1788"/>
      <c r="Q123" s="1788"/>
      <c r="R123" s="1788"/>
      <c r="S123" s="1788"/>
      <c r="T123" s="1788"/>
      <c r="U123" s="1788"/>
      <c r="V123" s="1788"/>
      <c r="W123" s="1788"/>
      <c r="X123" s="1788"/>
      <c r="Y123" s="1788"/>
      <c r="Z123" s="1788"/>
      <c r="AA123" s="1788"/>
      <c r="AB123" s="1788"/>
      <c r="AC123" s="1788"/>
      <c r="AD123" s="1788"/>
      <c r="AE123" s="1788"/>
      <c r="AF123" s="1788"/>
      <c r="AG123" s="1788"/>
      <c r="AH123" s="1788"/>
      <c r="AI123" s="1788"/>
      <c r="AJ123" s="1788"/>
      <c r="AK123" s="1788"/>
      <c r="AL123" s="1788"/>
      <c r="AM123" s="1788"/>
      <c r="AN123" s="1788"/>
      <c r="AO123" s="1788"/>
      <c r="AP123" s="1788"/>
      <c r="AQ123" s="1788"/>
      <c r="AR123" s="1788"/>
      <c r="AS123" s="1788"/>
      <c r="AT123" s="1788"/>
      <c r="AU123" s="1788"/>
      <c r="AV123" s="1788"/>
      <c r="AW123" s="1788"/>
      <c r="AX123" s="1788"/>
      <c r="AY123" s="1788"/>
      <c r="AZ123" s="1788"/>
      <c r="BA123" s="1788"/>
      <c r="BB123" s="1788"/>
      <c r="BC123" s="1788"/>
      <c r="BD123" s="1788"/>
      <c r="BE123" s="529"/>
    </row>
    <row r="124" spans="1:57" ht="42" customHeight="1">
      <c r="A124" s="533"/>
      <c r="B124" s="534"/>
      <c r="C124" s="1789"/>
      <c r="D124" s="1789"/>
      <c r="E124" s="1789"/>
      <c r="F124" s="1789"/>
      <c r="G124" s="1789"/>
      <c r="H124" s="1789"/>
      <c r="I124" s="1789"/>
      <c r="J124" s="1789"/>
      <c r="K124" s="1789"/>
      <c r="L124" s="1789"/>
      <c r="M124" s="1789"/>
      <c r="N124" s="1789"/>
      <c r="O124" s="1789"/>
      <c r="P124" s="1789"/>
      <c r="Q124" s="1789"/>
      <c r="R124" s="1789"/>
      <c r="S124" s="1789"/>
      <c r="T124" s="1789"/>
      <c r="U124" s="1789"/>
      <c r="V124" s="1789"/>
      <c r="W124" s="1789"/>
      <c r="X124" s="1789"/>
      <c r="Y124" s="1789"/>
      <c r="Z124" s="1789"/>
      <c r="AA124" s="1789"/>
      <c r="AB124" s="1789"/>
      <c r="AC124" s="1789"/>
      <c r="AD124" s="1789"/>
      <c r="AE124" s="1789"/>
      <c r="AF124" s="1789"/>
      <c r="AG124" s="1789"/>
      <c r="AH124" s="1789"/>
      <c r="AI124" s="1789"/>
      <c r="AJ124" s="1789"/>
      <c r="AK124" s="1789"/>
      <c r="AL124" s="1789"/>
      <c r="AM124" s="1789"/>
      <c r="AN124" s="1789"/>
      <c r="AO124" s="1789"/>
      <c r="AP124" s="1789"/>
      <c r="AQ124" s="1789"/>
      <c r="AR124" s="1789"/>
      <c r="AS124" s="1789"/>
      <c r="AT124" s="1789"/>
      <c r="AU124" s="1789"/>
      <c r="AV124" s="1789"/>
      <c r="AW124" s="1789"/>
      <c r="AX124" s="1789"/>
      <c r="AY124" s="1789"/>
      <c r="AZ124" s="1789"/>
      <c r="BA124" s="1789"/>
      <c r="BB124" s="1789"/>
      <c r="BC124" s="1789"/>
      <c r="BD124" s="1789"/>
      <c r="BE124" s="529"/>
    </row>
    <row r="125" spans="1:57">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row>
    <row r="126" spans="1:57">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row>
    <row r="127" spans="1:57">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row>
    <row r="128" spans="1:57">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row>
    <row r="129" spans="3:57">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row>
    <row r="130" spans="3:57">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row>
    <row r="131" spans="3:57">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row>
    <row r="132" spans="3:57">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row>
    <row r="133" spans="3:57">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row>
    <row r="134" spans="3:57">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row>
    <row r="135" spans="3:57">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row>
    <row r="136" spans="3:57">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row>
    <row r="137" spans="3:57">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row>
    <row r="138" spans="3:57">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row>
    <row r="139" spans="3:57">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row>
    <row r="140" spans="3:57">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row>
    <row r="141" spans="3:57">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row>
    <row r="142" spans="3:57">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row>
    <row r="143" spans="3:57">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91"/>
    </row>
    <row r="144" spans="3:57">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91"/>
      <c r="AW144" s="91"/>
      <c r="AX144" s="91"/>
      <c r="AY144" s="91"/>
      <c r="AZ144" s="91"/>
      <c r="BA144" s="91"/>
      <c r="BB144" s="91"/>
      <c r="BC144" s="91"/>
      <c r="BD144" s="91"/>
      <c r="BE144" s="91"/>
    </row>
    <row r="145" spans="3:57">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91"/>
      <c r="AQ145" s="91"/>
      <c r="AR145" s="91"/>
      <c r="AS145" s="91"/>
      <c r="AT145" s="91"/>
      <c r="AU145" s="91"/>
      <c r="AV145" s="91"/>
      <c r="AW145" s="91"/>
      <c r="AX145" s="91"/>
      <c r="AY145" s="91"/>
      <c r="AZ145" s="91"/>
      <c r="BA145" s="91"/>
      <c r="BB145" s="91"/>
      <c r="BC145" s="91"/>
      <c r="BD145" s="91"/>
      <c r="BE145" s="91"/>
    </row>
    <row r="146" spans="3:57">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91"/>
      <c r="AZ146" s="91"/>
      <c r="BA146" s="91"/>
      <c r="BB146" s="91"/>
      <c r="BC146" s="91"/>
      <c r="BD146" s="91"/>
      <c r="BE146" s="91"/>
    </row>
    <row r="147" spans="3:57">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row>
    <row r="148" spans="3:57">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c r="BB148" s="91"/>
      <c r="BC148" s="91"/>
      <c r="BD148" s="91"/>
      <c r="BE148" s="91"/>
    </row>
    <row r="149" spans="3:57">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c r="BA149" s="91"/>
      <c r="BB149" s="91"/>
      <c r="BC149" s="91"/>
      <c r="BD149" s="91"/>
      <c r="BE149" s="91"/>
    </row>
    <row r="150" spans="3:57">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c r="BA150" s="91"/>
      <c r="BB150" s="91"/>
      <c r="BC150" s="91"/>
      <c r="BD150" s="91"/>
      <c r="BE150" s="91"/>
    </row>
    <row r="151" spans="3:57">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c r="BA151" s="91"/>
      <c r="BB151" s="91"/>
      <c r="BC151" s="91"/>
      <c r="BD151" s="91"/>
      <c r="BE151" s="91"/>
    </row>
    <row r="152" spans="3:57">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row>
    <row r="153" spans="3:57">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c r="BA153" s="91"/>
      <c r="BB153" s="91"/>
      <c r="BC153" s="91"/>
      <c r="BD153" s="91"/>
      <c r="BE153" s="91"/>
    </row>
    <row r="154" spans="3:57">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row>
    <row r="155" spans="3:57">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row>
    <row r="156" spans="3:57">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row>
    <row r="157" spans="3:57">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row>
    <row r="158" spans="3:57">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row>
    <row r="159" spans="3:57">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row>
    <row r="160" spans="3:57">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row>
    <row r="161" spans="3:57">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row>
    <row r="162" spans="3:57">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row>
    <row r="163" spans="3:57">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row>
    <row r="164" spans="3:57">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row>
    <row r="165" spans="3:57">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row>
    <row r="166" spans="3:57">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1"/>
      <c r="BB166" s="91"/>
      <c r="BC166" s="91"/>
      <c r="BD166" s="91"/>
      <c r="BE166" s="91"/>
    </row>
    <row r="167" spans="3:57">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row>
    <row r="168" spans="3:57">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row>
    <row r="169" spans="3:57">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c r="BD169" s="91"/>
      <c r="BE169" s="91"/>
    </row>
    <row r="170" spans="3:57">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c r="BC170" s="91"/>
      <c r="BD170" s="91"/>
      <c r="BE170" s="91"/>
    </row>
    <row r="171" spans="3:57">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row>
    <row r="172" spans="3:57">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row>
    <row r="173" spans="3:57">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91"/>
      <c r="AN173" s="91"/>
      <c r="AO173" s="91"/>
      <c r="AP173" s="91"/>
      <c r="AQ173" s="91"/>
      <c r="AR173" s="91"/>
      <c r="AS173" s="91"/>
      <c r="AT173" s="91"/>
      <c r="AU173" s="91"/>
      <c r="AV173" s="91"/>
      <c r="AW173" s="91"/>
      <c r="AX173" s="91"/>
      <c r="AY173" s="91"/>
      <c r="AZ173" s="91"/>
      <c r="BA173" s="91"/>
      <c r="BB173" s="91"/>
      <c r="BC173" s="91"/>
      <c r="BD173" s="91"/>
      <c r="BE173" s="91"/>
    </row>
    <row r="174" spans="3:57">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1"/>
      <c r="AV174" s="91"/>
      <c r="AW174" s="91"/>
      <c r="AX174" s="91"/>
      <c r="AY174" s="91"/>
      <c r="AZ174" s="91"/>
      <c r="BA174" s="91"/>
      <c r="BB174" s="91"/>
      <c r="BC174" s="91"/>
      <c r="BD174" s="91"/>
      <c r="BE174" s="91"/>
    </row>
    <row r="175" spans="3:57">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91"/>
      <c r="AS175" s="91"/>
      <c r="AT175" s="91"/>
      <c r="AU175" s="91"/>
      <c r="AV175" s="91"/>
      <c r="AW175" s="91"/>
      <c r="AX175" s="91"/>
      <c r="AY175" s="91"/>
      <c r="AZ175" s="91"/>
      <c r="BA175" s="91"/>
      <c r="BB175" s="91"/>
      <c r="BC175" s="91"/>
      <c r="BD175" s="91"/>
      <c r="BE175" s="91"/>
    </row>
    <row r="176" spans="3:57">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c r="BD176" s="91"/>
      <c r="BE176" s="91"/>
    </row>
    <row r="177" spans="3:57">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row>
    <row r="178" spans="3:57">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91"/>
      <c r="AN178" s="91"/>
      <c r="AO178" s="91"/>
      <c r="AP178" s="91"/>
      <c r="AQ178" s="91"/>
      <c r="AR178" s="91"/>
      <c r="AS178" s="91"/>
      <c r="AT178" s="91"/>
      <c r="AU178" s="91"/>
      <c r="AV178" s="91"/>
      <c r="AW178" s="91"/>
      <c r="AX178" s="91"/>
      <c r="AY178" s="91"/>
      <c r="AZ178" s="91"/>
      <c r="BA178" s="91"/>
      <c r="BB178" s="91"/>
      <c r="BC178" s="91"/>
      <c r="BD178" s="91"/>
      <c r="BE178" s="91"/>
    </row>
    <row r="179" spans="3:57">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row>
    <row r="180" spans="3:57">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row>
    <row r="181" spans="3:57">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row>
    <row r="182" spans="3:57">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row>
    <row r="183" spans="3:57">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row>
    <row r="184" spans="3:57">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row>
    <row r="185" spans="3:57">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row>
    <row r="186" spans="3:57">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91"/>
      <c r="AN186" s="91"/>
      <c r="AO186" s="91"/>
      <c r="AP186" s="91"/>
      <c r="AQ186" s="91"/>
      <c r="AR186" s="91"/>
      <c r="AS186" s="91"/>
      <c r="AT186" s="91"/>
      <c r="AU186" s="91"/>
      <c r="AV186" s="91"/>
      <c r="AW186" s="91"/>
      <c r="AX186" s="91"/>
      <c r="AY186" s="91"/>
      <c r="AZ186" s="91"/>
      <c r="BA186" s="91"/>
      <c r="BB186" s="91"/>
      <c r="BC186" s="91"/>
      <c r="BD186" s="91"/>
      <c r="BE186" s="91"/>
    </row>
    <row r="187" spans="3:57">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91"/>
      <c r="AN187" s="91"/>
      <c r="AO187" s="91"/>
      <c r="AP187" s="91"/>
      <c r="AQ187" s="91"/>
      <c r="AR187" s="91"/>
      <c r="AS187" s="91"/>
      <c r="AT187" s="91"/>
      <c r="AU187" s="91"/>
      <c r="AV187" s="91"/>
      <c r="AW187" s="91"/>
      <c r="AX187" s="91"/>
      <c r="AY187" s="91"/>
      <c r="AZ187" s="91"/>
      <c r="BA187" s="91"/>
      <c r="BB187" s="91"/>
      <c r="BC187" s="91"/>
      <c r="BD187" s="91"/>
      <c r="BE187" s="91"/>
    </row>
    <row r="188" spans="3:57">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row>
    <row r="189" spans="3:57">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91"/>
      <c r="BA189" s="91"/>
      <c r="BB189" s="91"/>
      <c r="BC189" s="91"/>
      <c r="BD189" s="91"/>
      <c r="BE189" s="91"/>
    </row>
    <row r="190" spans="3:57">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1"/>
      <c r="BC190" s="91"/>
      <c r="BD190" s="91"/>
      <c r="BE190" s="91"/>
    </row>
    <row r="191" spans="3:57">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91"/>
      <c r="AN191" s="91"/>
      <c r="AO191" s="91"/>
      <c r="AP191" s="91"/>
      <c r="AQ191" s="91"/>
      <c r="AR191" s="91"/>
      <c r="AS191" s="91"/>
      <c r="AT191" s="91"/>
      <c r="AU191" s="91"/>
      <c r="AV191" s="91"/>
      <c r="AW191" s="91"/>
      <c r="AX191" s="91"/>
      <c r="AY191" s="91"/>
      <c r="AZ191" s="91"/>
      <c r="BA191" s="91"/>
      <c r="BB191" s="91"/>
      <c r="BC191" s="91"/>
      <c r="BD191" s="91"/>
      <c r="BE191" s="91"/>
    </row>
    <row r="192" spans="3:57">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91"/>
      <c r="AN192" s="91"/>
      <c r="AO192" s="91"/>
      <c r="AP192" s="91"/>
      <c r="AQ192" s="91"/>
      <c r="AR192" s="91"/>
      <c r="AS192" s="91"/>
      <c r="AT192" s="91"/>
      <c r="AU192" s="91"/>
      <c r="AV192" s="91"/>
      <c r="AW192" s="91"/>
      <c r="AX192" s="91"/>
      <c r="AY192" s="91"/>
      <c r="AZ192" s="91"/>
      <c r="BA192" s="91"/>
      <c r="BB192" s="91"/>
      <c r="BC192" s="91"/>
      <c r="BD192" s="91"/>
      <c r="BE192" s="91"/>
    </row>
    <row r="193" spans="3:57">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91"/>
      <c r="BE193" s="91"/>
    </row>
    <row r="194" spans="3:57">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91"/>
      <c r="AX194" s="91"/>
      <c r="AY194" s="91"/>
      <c r="AZ194" s="91"/>
      <c r="BA194" s="91"/>
      <c r="BB194" s="91"/>
      <c r="BC194" s="91"/>
      <c r="BD194" s="91"/>
      <c r="BE194" s="91"/>
    </row>
    <row r="195" spans="3:57">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row>
    <row r="196" spans="3:57">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row>
    <row r="197" spans="3:57">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row>
    <row r="198" spans="3:57">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row>
    <row r="199" spans="3:57">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row>
    <row r="200" spans="3:57">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row>
    <row r="201" spans="3:57">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row>
    <row r="202" spans="3:57">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row>
    <row r="203" spans="3:57">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row>
    <row r="204" spans="3:57">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c r="AW204" s="91"/>
      <c r="AX204" s="91"/>
      <c r="AY204" s="91"/>
      <c r="AZ204" s="91"/>
      <c r="BA204" s="91"/>
      <c r="BB204" s="91"/>
      <c r="BC204" s="91"/>
      <c r="BD204" s="91"/>
      <c r="BE204" s="91"/>
    </row>
    <row r="205" spans="3:57">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91"/>
      <c r="AN205" s="91"/>
      <c r="AO205" s="91"/>
      <c r="AP205" s="91"/>
      <c r="AQ205" s="91"/>
      <c r="AR205" s="91"/>
      <c r="AS205" s="91"/>
      <c r="AT205" s="91"/>
      <c r="AU205" s="91"/>
      <c r="AV205" s="91"/>
      <c r="AW205" s="91"/>
      <c r="AX205" s="91"/>
      <c r="AY205" s="91"/>
      <c r="AZ205" s="91"/>
      <c r="BA205" s="91"/>
      <c r="BB205" s="91"/>
      <c r="BC205" s="91"/>
      <c r="BD205" s="91"/>
      <c r="BE205" s="91"/>
    </row>
    <row r="206" spans="3:57">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row>
    <row r="207" spans="3:57">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row>
    <row r="208" spans="3:57">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91"/>
      <c r="AX208" s="91"/>
      <c r="AY208" s="91"/>
      <c r="AZ208" s="91"/>
      <c r="BA208" s="91"/>
      <c r="BB208" s="91"/>
      <c r="BC208" s="91"/>
      <c r="BD208" s="91"/>
      <c r="BE208" s="91"/>
    </row>
    <row r="209" spans="3:57">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AZ209" s="91"/>
      <c r="BA209" s="91"/>
      <c r="BB209" s="91"/>
      <c r="BC209" s="91"/>
      <c r="BD209" s="91"/>
      <c r="BE209" s="91"/>
    </row>
    <row r="210" spans="3:57">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row>
    <row r="211" spans="3:57">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row>
    <row r="212" spans="3:57">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row>
    <row r="213" spans="3:57">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row>
    <row r="214" spans="3:57">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row>
    <row r="215" spans="3:57">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row>
    <row r="216" spans="3:57">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row>
    <row r="217" spans="3:57">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row>
    <row r="218" spans="3:57">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row>
    <row r="219" spans="3:57">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c r="BB219" s="91"/>
      <c r="BC219" s="91"/>
      <c r="BD219" s="91"/>
      <c r="BE219" s="91"/>
    </row>
    <row r="220" spans="3:57">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row>
    <row r="221" spans="3:57">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c r="AO221" s="91"/>
      <c r="AP221" s="91"/>
      <c r="AQ221" s="91"/>
      <c r="AR221" s="91"/>
      <c r="AS221" s="91"/>
      <c r="AT221" s="91"/>
      <c r="AU221" s="91"/>
      <c r="AV221" s="91"/>
      <c r="AW221" s="91"/>
      <c r="AX221" s="91"/>
      <c r="AY221" s="91"/>
      <c r="AZ221" s="91"/>
      <c r="BA221" s="91"/>
      <c r="BB221" s="91"/>
      <c r="BC221" s="91"/>
      <c r="BD221" s="91"/>
      <c r="BE221" s="91"/>
    </row>
    <row r="222" spans="3:57">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91"/>
      <c r="AN222" s="91"/>
      <c r="AO222" s="91"/>
      <c r="AP222" s="91"/>
      <c r="AQ222" s="91"/>
      <c r="AR222" s="91"/>
      <c r="AS222" s="91"/>
      <c r="AT222" s="91"/>
      <c r="AU222" s="91"/>
      <c r="AV222" s="91"/>
      <c r="AW222" s="91"/>
      <c r="AX222" s="91"/>
      <c r="AY222" s="91"/>
      <c r="AZ222" s="91"/>
      <c r="BA222" s="91"/>
      <c r="BB222" s="91"/>
      <c r="BC222" s="91"/>
      <c r="BD222" s="91"/>
      <c r="BE222" s="91"/>
    </row>
    <row r="223" spans="3:57">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91"/>
      <c r="AN223" s="91"/>
      <c r="AO223" s="91"/>
      <c r="AP223" s="91"/>
      <c r="AQ223" s="91"/>
      <c r="AR223" s="91"/>
      <c r="AS223" s="91"/>
      <c r="AT223" s="91"/>
      <c r="AU223" s="91"/>
      <c r="AV223" s="91"/>
      <c r="AW223" s="91"/>
      <c r="AX223" s="91"/>
      <c r="AY223" s="91"/>
      <c r="AZ223" s="91"/>
      <c r="BA223" s="91"/>
      <c r="BB223" s="91"/>
      <c r="BC223" s="91"/>
      <c r="BD223" s="91"/>
      <c r="BE223" s="91"/>
    </row>
    <row r="224" spans="3:57">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row>
    <row r="225" spans="3:57">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row>
    <row r="226" spans="3:57">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row>
    <row r="227" spans="3:57">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91"/>
      <c r="AN227" s="91"/>
      <c r="AO227" s="91"/>
      <c r="AP227" s="91"/>
      <c r="AQ227" s="91"/>
      <c r="AR227" s="91"/>
      <c r="AS227" s="91"/>
      <c r="AT227" s="91"/>
      <c r="AU227" s="91"/>
      <c r="AV227" s="91"/>
      <c r="AW227" s="91"/>
      <c r="AX227" s="91"/>
      <c r="AY227" s="91"/>
      <c r="AZ227" s="91"/>
      <c r="BA227" s="91"/>
      <c r="BB227" s="91"/>
      <c r="BC227" s="91"/>
      <c r="BD227" s="91"/>
      <c r="BE227" s="91"/>
    </row>
    <row r="228" spans="3:57">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91"/>
      <c r="AN228" s="91"/>
      <c r="AO228" s="91"/>
      <c r="AP228" s="91"/>
      <c r="AQ228" s="91"/>
      <c r="AR228" s="91"/>
      <c r="AS228" s="91"/>
      <c r="AT228" s="91"/>
      <c r="AU228" s="91"/>
      <c r="AV228" s="91"/>
      <c r="AW228" s="91"/>
      <c r="AX228" s="91"/>
      <c r="AY228" s="91"/>
      <c r="AZ228" s="91"/>
      <c r="BA228" s="91"/>
      <c r="BB228" s="91"/>
      <c r="BC228" s="91"/>
      <c r="BD228" s="91"/>
      <c r="BE228" s="91"/>
    </row>
    <row r="229" spans="3:57">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c r="AZ229" s="91"/>
      <c r="BA229" s="91"/>
      <c r="BB229" s="91"/>
      <c r="BC229" s="91"/>
      <c r="BD229" s="91"/>
      <c r="BE229" s="91"/>
    </row>
    <row r="230" spans="3:57">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row>
    <row r="231" spans="3:57">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91"/>
      <c r="AN231" s="91"/>
      <c r="AO231" s="91"/>
      <c r="AP231" s="91"/>
      <c r="AQ231" s="91"/>
      <c r="AR231" s="91"/>
      <c r="AS231" s="91"/>
      <c r="AT231" s="91"/>
      <c r="AU231" s="91"/>
      <c r="AV231" s="91"/>
      <c r="AW231" s="91"/>
      <c r="AX231" s="91"/>
      <c r="AY231" s="91"/>
      <c r="AZ231" s="91"/>
      <c r="BA231" s="91"/>
      <c r="BB231" s="91"/>
      <c r="BC231" s="91"/>
      <c r="BD231" s="91"/>
      <c r="BE231" s="91"/>
    </row>
    <row r="232" spans="3:57">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1"/>
      <c r="AU232" s="91"/>
      <c r="AV232" s="91"/>
      <c r="AW232" s="91"/>
      <c r="AX232" s="91"/>
      <c r="AY232" s="91"/>
      <c r="AZ232" s="91"/>
      <c r="BA232" s="91"/>
      <c r="BB232" s="91"/>
      <c r="BC232" s="91"/>
      <c r="BD232" s="91"/>
      <c r="BE232" s="91"/>
    </row>
    <row r="233" spans="3:57">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c r="AZ233" s="91"/>
      <c r="BA233" s="91"/>
      <c r="BB233" s="91"/>
      <c r="BC233" s="91"/>
      <c r="BD233" s="91"/>
      <c r="BE233" s="91"/>
    </row>
    <row r="234" spans="3:57">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91"/>
      <c r="AN234" s="91"/>
      <c r="AO234" s="91"/>
      <c r="AP234" s="91"/>
      <c r="AQ234" s="91"/>
      <c r="AR234" s="91"/>
      <c r="AS234" s="91"/>
      <c r="AT234" s="91"/>
      <c r="AU234" s="91"/>
      <c r="AV234" s="91"/>
      <c r="AW234" s="91"/>
      <c r="AX234" s="91"/>
      <c r="AY234" s="91"/>
      <c r="AZ234" s="91"/>
      <c r="BA234" s="91"/>
      <c r="BB234" s="91"/>
      <c r="BC234" s="91"/>
      <c r="BD234" s="91"/>
      <c r="BE234" s="91"/>
    </row>
    <row r="235" spans="3:57">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row>
    <row r="236" spans="3:57">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c r="AZ236" s="91"/>
      <c r="BA236" s="91"/>
      <c r="BB236" s="91"/>
      <c r="BC236" s="91"/>
      <c r="BD236" s="91"/>
      <c r="BE236" s="91"/>
    </row>
    <row r="237" spans="3:57">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91"/>
      <c r="AN237" s="91"/>
      <c r="AO237" s="91"/>
      <c r="AP237" s="91"/>
      <c r="AQ237" s="91"/>
      <c r="AR237" s="91"/>
      <c r="AS237" s="91"/>
      <c r="AT237" s="91"/>
      <c r="AU237" s="91"/>
      <c r="AV237" s="91"/>
      <c r="AW237" s="91"/>
      <c r="AX237" s="91"/>
      <c r="AY237" s="91"/>
      <c r="AZ237" s="91"/>
      <c r="BA237" s="91"/>
      <c r="BB237" s="91"/>
      <c r="BC237" s="91"/>
      <c r="BD237" s="91"/>
      <c r="BE237" s="91"/>
    </row>
    <row r="238" spans="3:57">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91"/>
      <c r="AN238" s="91"/>
      <c r="AO238" s="91"/>
      <c r="AP238" s="91"/>
      <c r="AQ238" s="91"/>
      <c r="AR238" s="91"/>
      <c r="AS238" s="91"/>
      <c r="AT238" s="91"/>
      <c r="AU238" s="91"/>
      <c r="AV238" s="91"/>
      <c r="AW238" s="91"/>
      <c r="AX238" s="91"/>
      <c r="AY238" s="91"/>
      <c r="AZ238" s="91"/>
      <c r="BA238" s="91"/>
      <c r="BB238" s="91"/>
      <c r="BC238" s="91"/>
      <c r="BD238" s="91"/>
      <c r="BE238" s="91"/>
    </row>
    <row r="239" spans="3:57">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91"/>
      <c r="AN239" s="91"/>
      <c r="AO239" s="91"/>
      <c r="AP239" s="91"/>
      <c r="AQ239" s="91"/>
      <c r="AR239" s="91"/>
      <c r="AS239" s="91"/>
      <c r="AT239" s="91"/>
      <c r="AU239" s="91"/>
      <c r="AV239" s="91"/>
      <c r="AW239" s="91"/>
      <c r="AX239" s="91"/>
      <c r="AY239" s="91"/>
      <c r="AZ239" s="91"/>
      <c r="BA239" s="91"/>
      <c r="BB239" s="91"/>
      <c r="BC239" s="91"/>
      <c r="BD239" s="91"/>
      <c r="BE239" s="91"/>
    </row>
    <row r="240" spans="3:57">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row>
  </sheetData>
  <mergeCells count="344">
    <mergeCell ref="C122:BE122"/>
    <mergeCell ref="C123:BD123"/>
    <mergeCell ref="C124:BD124"/>
    <mergeCell ref="BF4:BG4"/>
    <mergeCell ref="C104:BE105"/>
    <mergeCell ref="C110:BE112"/>
    <mergeCell ref="C113:BE114"/>
    <mergeCell ref="C115:BD115"/>
    <mergeCell ref="C119:BE119"/>
    <mergeCell ref="C120:BE120"/>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AF97:AK97"/>
    <mergeCell ref="AL97:AZ97"/>
    <mergeCell ref="BA97:BE97"/>
    <mergeCell ref="AF94:AK94"/>
    <mergeCell ref="AL94:AZ94"/>
    <mergeCell ref="BA94:BE94"/>
    <mergeCell ref="AF95:AK95"/>
    <mergeCell ref="AL95:AZ95"/>
    <mergeCell ref="BA95:BE95"/>
    <mergeCell ref="BG90:BG91"/>
    <mergeCell ref="AF91:AK91"/>
    <mergeCell ref="AL91:AZ91"/>
    <mergeCell ref="BA91:BE91"/>
    <mergeCell ref="AF89:AK89"/>
    <mergeCell ref="AL89:AZ89"/>
    <mergeCell ref="BA89:BE89"/>
    <mergeCell ref="A90:A101"/>
    <mergeCell ref="B90:J101"/>
    <mergeCell ref="K90:N101"/>
    <mergeCell ref="O90:T101"/>
    <mergeCell ref="U90:Z101"/>
    <mergeCell ref="AA90:AE101"/>
    <mergeCell ref="AF90:AK90"/>
    <mergeCell ref="AF92:AK92"/>
    <mergeCell ref="AL92:AZ92"/>
    <mergeCell ref="BA92:BE92"/>
    <mergeCell ref="AF93:AK93"/>
    <mergeCell ref="AL93:AZ93"/>
    <mergeCell ref="BA93:BE93"/>
    <mergeCell ref="AL90:AZ90"/>
    <mergeCell ref="BA90:BE90"/>
    <mergeCell ref="BF90:BF91"/>
    <mergeCell ref="BA96:BE96"/>
    <mergeCell ref="AF87:AK87"/>
    <mergeCell ref="AL87:AZ87"/>
    <mergeCell ref="BA87:BE87"/>
    <mergeCell ref="AF88:AK88"/>
    <mergeCell ref="AL88:AZ88"/>
    <mergeCell ref="BA88:BE88"/>
    <mergeCell ref="AF85:AK85"/>
    <mergeCell ref="AL85:AZ85"/>
    <mergeCell ref="BA85:BE85"/>
    <mergeCell ref="AF86:AK86"/>
    <mergeCell ref="AL86:AZ86"/>
    <mergeCell ref="BA86:BE86"/>
    <mergeCell ref="AF83:AK83"/>
    <mergeCell ref="AL83:AZ83"/>
    <mergeCell ref="BA83:BE83"/>
    <mergeCell ref="AF84:AK84"/>
    <mergeCell ref="AL84:AZ84"/>
    <mergeCell ref="BA84:BE84"/>
    <mergeCell ref="AF81:AK81"/>
    <mergeCell ref="AL81:AZ81"/>
    <mergeCell ref="BA81:BE81"/>
    <mergeCell ref="AF82:AK82"/>
    <mergeCell ref="AL82:AZ82"/>
    <mergeCell ref="BA82:BE82"/>
    <mergeCell ref="BF78:BF79"/>
    <mergeCell ref="AF79:AK79"/>
    <mergeCell ref="AL79:AZ79"/>
    <mergeCell ref="BA79:BE79"/>
    <mergeCell ref="AF80:AK80"/>
    <mergeCell ref="AL80:AZ80"/>
    <mergeCell ref="BA80:BE80"/>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67:AK67"/>
    <mergeCell ref="AL67:AZ67"/>
    <mergeCell ref="BA67:BE67"/>
    <mergeCell ref="AF68:AK68"/>
    <mergeCell ref="AL68:AZ68"/>
    <mergeCell ref="BA68:BE68"/>
    <mergeCell ref="A67:A89"/>
    <mergeCell ref="B67:J89"/>
    <mergeCell ref="K67:N89"/>
    <mergeCell ref="O67:T89"/>
    <mergeCell ref="U67:Z89"/>
    <mergeCell ref="AA67:AE89"/>
    <mergeCell ref="AF71:AK71"/>
    <mergeCell ref="AL71:AZ71"/>
    <mergeCell ref="BA71:BE71"/>
    <mergeCell ref="AF72:AK72"/>
    <mergeCell ref="AL72:AZ72"/>
    <mergeCell ref="BA72:BE72"/>
    <mergeCell ref="AF69:AK69"/>
    <mergeCell ref="AL69:AZ69"/>
    <mergeCell ref="BA69:BE69"/>
    <mergeCell ref="AF70:AK70"/>
    <mergeCell ref="AL70:AZ70"/>
    <mergeCell ref="BA70:BE70"/>
    <mergeCell ref="BA65:BE65"/>
    <mergeCell ref="AF66:AK66"/>
    <mergeCell ref="AL66:AZ66"/>
    <mergeCell ref="BA66:BE66"/>
    <mergeCell ref="AF63:AK63"/>
    <mergeCell ref="AL63:AZ63"/>
    <mergeCell ref="BA63:BE63"/>
    <mergeCell ref="AF64:AK64"/>
    <mergeCell ref="AL64:AZ64"/>
    <mergeCell ref="BA64:BE64"/>
    <mergeCell ref="BA61:BE61"/>
    <mergeCell ref="AF62:AK62"/>
    <mergeCell ref="AL62:AZ62"/>
    <mergeCell ref="BA62:BE62"/>
    <mergeCell ref="AF59:AK59"/>
    <mergeCell ref="AL59:AZ59"/>
    <mergeCell ref="BA59:BE59"/>
    <mergeCell ref="AF60:AK60"/>
    <mergeCell ref="AL60:AZ60"/>
    <mergeCell ref="BA60:BE60"/>
    <mergeCell ref="BF56:BF57"/>
    <mergeCell ref="AF57:AK57"/>
    <mergeCell ref="AL57:AZ57"/>
    <mergeCell ref="BA57:BE57"/>
    <mergeCell ref="AF58:AK58"/>
    <mergeCell ref="AL58:AZ58"/>
    <mergeCell ref="BA58:BE58"/>
    <mergeCell ref="AF55:AK55"/>
    <mergeCell ref="AL55:AZ55"/>
    <mergeCell ref="BA55:BE55"/>
    <mergeCell ref="AF56:AK56"/>
    <mergeCell ref="AL56:AZ56"/>
    <mergeCell ref="BA56:BE56"/>
    <mergeCell ref="BA53:BE53"/>
    <mergeCell ref="AF54:AK54"/>
    <mergeCell ref="AL54:AZ54"/>
    <mergeCell ref="BA54:BE54"/>
    <mergeCell ref="AF51:AK51"/>
    <mergeCell ref="AL51:AZ51"/>
    <mergeCell ref="BA51:BE51"/>
    <mergeCell ref="AF52:AK52"/>
    <mergeCell ref="AL52:AZ52"/>
    <mergeCell ref="BA52:BE52"/>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43:AK43"/>
    <mergeCell ref="AL43:AZ43"/>
    <mergeCell ref="BA43:BE43"/>
    <mergeCell ref="A44:A66"/>
    <mergeCell ref="B44:J66"/>
    <mergeCell ref="K44:N66"/>
    <mergeCell ref="O44:T66"/>
    <mergeCell ref="U44:Z66"/>
    <mergeCell ref="AA44:AE66"/>
    <mergeCell ref="AF44:AK44"/>
    <mergeCell ref="AF41:AK41"/>
    <mergeCell ref="AL41:AZ41"/>
    <mergeCell ref="AL44:AZ44"/>
    <mergeCell ref="AF49:AK49"/>
    <mergeCell ref="AL49:AZ49"/>
    <mergeCell ref="AF53:AK53"/>
    <mergeCell ref="AL53:AZ53"/>
    <mergeCell ref="AF61:AK61"/>
    <mergeCell ref="AL61:AZ61"/>
    <mergeCell ref="AF65:AK65"/>
    <mergeCell ref="AL65:AZ65"/>
    <mergeCell ref="BA41:BE41"/>
    <mergeCell ref="AF42:AK42"/>
    <mergeCell ref="AL42:AZ42"/>
    <mergeCell ref="BA42:BE42"/>
    <mergeCell ref="AF39:AK39"/>
    <mergeCell ref="AL39:AZ39"/>
    <mergeCell ref="BA39:BE39"/>
    <mergeCell ref="AF40:AK40"/>
    <mergeCell ref="AL40:AZ40"/>
    <mergeCell ref="BA40:BE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1:AK21"/>
    <mergeCell ref="AL21:AZ21"/>
    <mergeCell ref="BA21:BE21"/>
    <mergeCell ref="A22:A43"/>
    <mergeCell ref="B22:J43"/>
    <mergeCell ref="K22:N43"/>
    <mergeCell ref="O22:T43"/>
    <mergeCell ref="U22:Z43"/>
    <mergeCell ref="AA22:AE43"/>
    <mergeCell ref="AF22:AK22"/>
    <mergeCell ref="AF25:AK25"/>
    <mergeCell ref="AL25:AZ25"/>
    <mergeCell ref="BA25:BE25"/>
    <mergeCell ref="AF26:AK26"/>
    <mergeCell ref="AL26:AZ26"/>
    <mergeCell ref="BA26:BE26"/>
    <mergeCell ref="AL22:AZ22"/>
    <mergeCell ref="BA22:BE22"/>
    <mergeCell ref="AF23:AK23"/>
    <mergeCell ref="AL23:AZ23"/>
    <mergeCell ref="BA23:BE23"/>
    <mergeCell ref="AF24:AK24"/>
    <mergeCell ref="AL24:AZ24"/>
    <mergeCell ref="BA24:BE24"/>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6:AK16"/>
    <mergeCell ref="AL16:AZ16"/>
    <mergeCell ref="BA16:BE16"/>
    <mergeCell ref="AF13:AK13"/>
    <mergeCell ref="AL13:AZ13"/>
    <mergeCell ref="BA13:BE13"/>
    <mergeCell ref="AF14:AK14"/>
    <mergeCell ref="AL14:AZ14"/>
    <mergeCell ref="BA14:BE14"/>
    <mergeCell ref="A8:A21"/>
    <mergeCell ref="B8:J21"/>
    <mergeCell ref="K8:N21"/>
    <mergeCell ref="O8:T21"/>
    <mergeCell ref="U8:Z21"/>
    <mergeCell ref="AA8:AE21"/>
    <mergeCell ref="AF8:AK8"/>
    <mergeCell ref="AL8:AZ8"/>
    <mergeCell ref="BA8:BE8"/>
    <mergeCell ref="AF11:AK11"/>
    <mergeCell ref="AL11:AZ11"/>
    <mergeCell ref="BA11:BE11"/>
    <mergeCell ref="AF12:AK12"/>
    <mergeCell ref="AL12:AZ12"/>
    <mergeCell ref="BA12:BE12"/>
    <mergeCell ref="AF9:AK9"/>
    <mergeCell ref="AL9:AZ9"/>
    <mergeCell ref="BA9:BE9"/>
    <mergeCell ref="AF10:AK10"/>
    <mergeCell ref="AL10:AZ10"/>
    <mergeCell ref="BA10:BE10"/>
    <mergeCell ref="AF15:AK15"/>
    <mergeCell ref="AL15:AZ15"/>
    <mergeCell ref="BA15:BE15"/>
    <mergeCell ref="A3:BE3"/>
    <mergeCell ref="A5:J6"/>
    <mergeCell ref="K5:N6"/>
    <mergeCell ref="O5:T6"/>
    <mergeCell ref="U5:Z6"/>
    <mergeCell ref="AA5:AE6"/>
    <mergeCell ref="AF5:AZ6"/>
    <mergeCell ref="BF5:BF7"/>
    <mergeCell ref="BG5:BG7"/>
    <mergeCell ref="BA6:BE6"/>
    <mergeCell ref="A7:J7"/>
    <mergeCell ref="K7:N7"/>
    <mergeCell ref="O7:T7"/>
    <mergeCell ref="U7:Z7"/>
    <mergeCell ref="AA7:AE7"/>
    <mergeCell ref="AF7:AK7"/>
    <mergeCell ref="AL7:AZ7"/>
    <mergeCell ref="BA7:BE7"/>
  </mergeCells>
  <phoneticPr fontId="4"/>
  <printOptions horizontalCentered="1"/>
  <pageMargins left="0.11811023622047245" right="0.11811023622047245" top="0.19685039370078741" bottom="0.19685039370078741" header="0.11811023622047245" footer="0.11811023622047245"/>
  <pageSetup paperSize="9" scale="45" fitToHeight="2" orientation="landscape" useFirstPageNumber="1" r:id="rId1"/>
  <headerFooter alignWithMargins="0">
    <oddFooter xml:space="preserve">&amp;C&amp;14&amp;P+8&amp;11
</oddFooter>
  </headerFooter>
  <rowBreaks count="5" manualBreakCount="5">
    <brk id="21" max="56" man="1"/>
    <brk id="43" max="16383" man="1"/>
    <brk id="66" max="16383" man="1"/>
    <brk id="89" max="16383" man="1"/>
    <brk id="102" max="5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F20"/>
  <sheetViews>
    <sheetView showGridLines="0" view="pageBreakPreview" zoomScaleNormal="100" zoomScaleSheetLayoutView="100" zoomScalePageLayoutView="85" workbookViewId="0">
      <selection activeCell="M11" sqref="M11"/>
    </sheetView>
  </sheetViews>
  <sheetFormatPr defaultColWidth="9" defaultRowHeight="13"/>
  <cols>
    <col min="1" max="1" width="21.453125" style="15" customWidth="1"/>
    <col min="2" max="2" width="2.7265625" style="15" customWidth="1"/>
    <col min="3" max="5" width="20.453125" style="15" customWidth="1"/>
    <col min="6" max="6" width="2.453125" style="15" customWidth="1"/>
    <col min="7" max="7" width="3.7265625" style="15" customWidth="1"/>
    <col min="8" max="8" width="2.453125" style="15" customWidth="1"/>
    <col min="9" max="16384" width="9" style="15"/>
  </cols>
  <sheetData>
    <row r="1" spans="1:6" ht="30" customHeight="1">
      <c r="A1" s="40" t="s">
        <v>484</v>
      </c>
    </row>
    <row r="2" spans="1:6" ht="30" customHeight="1" thickBot="1">
      <c r="A2" s="1796" t="s">
        <v>485</v>
      </c>
      <c r="B2" s="1796"/>
      <c r="C2" s="1796"/>
      <c r="D2" s="1796"/>
      <c r="E2" s="1796"/>
      <c r="F2" s="1796"/>
    </row>
    <row r="3" spans="1:6" ht="30" customHeight="1">
      <c r="A3" s="42" t="s">
        <v>486</v>
      </c>
      <c r="B3" s="18"/>
      <c r="C3" s="19" t="s">
        <v>487</v>
      </c>
      <c r="D3" s="19"/>
      <c r="E3" s="19"/>
      <c r="F3" s="20"/>
    </row>
    <row r="4" spans="1:6" ht="18" customHeight="1">
      <c r="A4" s="1797" t="s">
        <v>488</v>
      </c>
      <c r="B4" s="14"/>
      <c r="F4" s="21"/>
    </row>
    <row r="5" spans="1:6" ht="30" customHeight="1">
      <c r="A5" s="1798"/>
      <c r="B5" s="14"/>
      <c r="C5" s="16" t="s">
        <v>489</v>
      </c>
      <c r="D5" s="118" t="s">
        <v>490</v>
      </c>
      <c r="E5" s="13"/>
      <c r="F5" s="21"/>
    </row>
    <row r="6" spans="1:6" ht="18" customHeight="1">
      <c r="A6" s="1799"/>
      <c r="B6" s="4"/>
      <c r="C6" s="119"/>
      <c r="D6" s="119"/>
      <c r="E6" s="119"/>
      <c r="F6" s="22"/>
    </row>
    <row r="7" spans="1:6" ht="18" customHeight="1">
      <c r="A7" s="1800" t="s">
        <v>491</v>
      </c>
      <c r="B7" s="17"/>
      <c r="C7" s="17"/>
      <c r="D7" s="17"/>
      <c r="E7" s="17"/>
      <c r="F7" s="23"/>
    </row>
    <row r="8" spans="1:6" ht="30" customHeight="1">
      <c r="A8" s="1801"/>
      <c r="C8" s="117" t="s">
        <v>492</v>
      </c>
      <c r="D8" s="117" t="s">
        <v>493</v>
      </c>
      <c r="E8" s="117" t="s">
        <v>139</v>
      </c>
      <c r="F8" s="21"/>
    </row>
    <row r="9" spans="1:6" ht="30" customHeight="1">
      <c r="A9" s="1801"/>
      <c r="C9" s="118" t="s">
        <v>490</v>
      </c>
      <c r="D9" s="118" t="s">
        <v>490</v>
      </c>
      <c r="E9" s="118" t="s">
        <v>490</v>
      </c>
      <c r="F9" s="21"/>
    </row>
    <row r="10" spans="1:6" ht="18" customHeight="1">
      <c r="A10" s="1802"/>
      <c r="B10" s="119"/>
      <c r="C10" s="119"/>
      <c r="D10" s="119"/>
      <c r="E10" s="119"/>
      <c r="F10" s="22"/>
    </row>
    <row r="11" spans="1:6" ht="30" customHeight="1" thickBot="1">
      <c r="A11" s="41" t="s">
        <v>494</v>
      </c>
      <c r="B11" s="24"/>
      <c r="C11" s="25" t="s">
        <v>495</v>
      </c>
      <c r="D11" s="25"/>
      <c r="E11" s="25"/>
      <c r="F11" s="26"/>
    </row>
    <row r="12" spans="1:6" ht="18" customHeight="1"/>
    <row r="13" spans="1:6" ht="18" customHeight="1">
      <c r="A13" s="1795" t="s">
        <v>496</v>
      </c>
      <c r="B13" s="1795"/>
      <c r="C13" s="1795"/>
      <c r="D13" s="1795"/>
      <c r="E13" s="1795"/>
      <c r="F13" s="1795"/>
    </row>
    <row r="14" spans="1:6" ht="18" customHeight="1">
      <c r="A14" s="1614" t="s">
        <v>497</v>
      </c>
      <c r="B14" s="1614"/>
      <c r="C14" s="1614"/>
      <c r="D14" s="1614"/>
      <c r="E14" s="1614"/>
      <c r="F14" s="1614"/>
    </row>
    <row r="15" spans="1:6" ht="18" customHeight="1">
      <c r="A15" s="1795" t="s">
        <v>498</v>
      </c>
      <c r="B15" s="1795"/>
      <c r="C15" s="1795"/>
      <c r="D15" s="1795"/>
      <c r="E15" s="1795"/>
      <c r="F15" s="1795"/>
    </row>
    <row r="16" spans="1:6" ht="18" customHeight="1">
      <c r="A16" s="1795" t="s">
        <v>499</v>
      </c>
      <c r="B16" s="1795"/>
      <c r="C16" s="1795"/>
      <c r="D16" s="1795"/>
      <c r="E16" s="1795"/>
      <c r="F16" s="1795"/>
    </row>
    <row r="17" spans="1:6" ht="18" customHeight="1">
      <c r="A17" s="1795" t="s">
        <v>500</v>
      </c>
      <c r="B17" s="1795"/>
      <c r="C17" s="1795"/>
      <c r="D17" s="1795"/>
      <c r="E17" s="1795"/>
      <c r="F17" s="1795"/>
    </row>
    <row r="18" spans="1:6" ht="18" customHeight="1">
      <c r="A18" s="1795" t="s">
        <v>501</v>
      </c>
      <c r="B18" s="1795"/>
      <c r="C18" s="1795"/>
      <c r="D18" s="1795"/>
      <c r="E18" s="1795"/>
      <c r="F18" s="1795"/>
    </row>
    <row r="19" spans="1:6" ht="18" customHeight="1">
      <c r="A19" s="1795" t="s">
        <v>502</v>
      </c>
      <c r="B19" s="1795"/>
      <c r="C19" s="1795"/>
      <c r="D19" s="1795"/>
      <c r="E19" s="1795"/>
      <c r="F19" s="1795"/>
    </row>
    <row r="20" spans="1:6" ht="18" customHeight="1">
      <c r="A20" s="1795" t="s">
        <v>503</v>
      </c>
      <c r="B20" s="1795"/>
      <c r="C20" s="1795"/>
      <c r="D20" s="1795"/>
      <c r="E20" s="1795"/>
      <c r="F20" s="1795"/>
    </row>
  </sheetData>
  <mergeCells count="11">
    <mergeCell ref="A16:F16"/>
    <mergeCell ref="A17:F17"/>
    <mergeCell ref="A18:F18"/>
    <mergeCell ref="A19:F19"/>
    <mergeCell ref="A20:F20"/>
    <mergeCell ref="A15:F15"/>
    <mergeCell ref="A2:F2"/>
    <mergeCell ref="A4:A6"/>
    <mergeCell ref="A7:A10"/>
    <mergeCell ref="A13:F13"/>
    <mergeCell ref="A14:F14"/>
  </mergeCells>
  <phoneticPr fontId="4"/>
  <pageMargins left="0.78740157480314965" right="0.78740157480314965" top="0.59055118110236227" bottom="0.59055118110236227" header="0.51181102362204722" footer="0.39370078740157483"/>
  <pageSetup paperSize="9" scale="87" firstPageNumber="21" orientation="portrait" useFirstPageNumber="1" r:id="rId1"/>
  <headerFooter alignWithMargins="0">
    <oddFooter>&amp;C&amp;14 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7"/>
  <sheetViews>
    <sheetView view="pageBreakPreview" topLeftCell="A7" zoomScale="85" zoomScaleNormal="100" zoomScaleSheetLayoutView="85" workbookViewId="0">
      <selection activeCell="B14" sqref="B14:F14"/>
    </sheetView>
  </sheetViews>
  <sheetFormatPr defaultColWidth="9" defaultRowHeight="14"/>
  <cols>
    <col min="1" max="1" width="4.08984375" style="27" customWidth="1"/>
    <col min="2" max="2" width="24.453125" style="27" customWidth="1"/>
    <col min="3" max="5" width="5.453125" style="27" customWidth="1"/>
    <col min="6" max="6" width="40.453125" style="27" customWidth="1"/>
    <col min="7" max="7" width="5.90625" style="27" customWidth="1"/>
    <col min="8" max="8" width="7.26953125" style="27" customWidth="1"/>
    <col min="9" max="9" width="8.453125" style="27" customWidth="1"/>
    <col min="10" max="16384" width="9" style="27"/>
  </cols>
  <sheetData>
    <row r="1" spans="1:8">
      <c r="A1" s="27" t="s">
        <v>504</v>
      </c>
    </row>
    <row r="2" spans="1:8" ht="22.5" customHeight="1">
      <c r="A2" s="1803" t="s">
        <v>505</v>
      </c>
      <c r="B2" s="1803"/>
      <c r="C2" s="1803"/>
      <c r="D2" s="1803"/>
      <c r="E2" s="1803"/>
      <c r="F2" s="1803"/>
      <c r="G2" s="797"/>
      <c r="H2" s="797"/>
    </row>
    <row r="3" spans="1:8" ht="15" customHeight="1">
      <c r="A3" s="115"/>
      <c r="B3" s="115"/>
      <c r="C3" s="115"/>
      <c r="D3" s="115"/>
      <c r="E3" s="115"/>
      <c r="F3" s="115"/>
    </row>
    <row r="4" spans="1:8" s="28" customFormat="1" ht="15" customHeight="1">
      <c r="A4" s="92" t="s">
        <v>506</v>
      </c>
      <c r="B4" s="93"/>
      <c r="C4" s="93"/>
      <c r="D4" s="93"/>
      <c r="E4" s="93"/>
      <c r="F4" s="93"/>
    </row>
    <row r="5" spans="1:8" ht="42" customHeight="1">
      <c r="A5" s="115"/>
      <c r="B5" s="1804" t="s">
        <v>507</v>
      </c>
      <c r="C5" s="1805"/>
      <c r="D5" s="1805"/>
      <c r="E5" s="1805"/>
      <c r="F5" s="1805"/>
    </row>
    <row r="6" spans="1:8" ht="27" customHeight="1">
      <c r="A6" s="115"/>
      <c r="B6" s="116" t="s">
        <v>508</v>
      </c>
      <c r="C6" s="1806" t="s">
        <v>509</v>
      </c>
      <c r="D6" s="1807"/>
      <c r="E6" s="1807"/>
      <c r="F6" s="1807"/>
      <c r="G6" s="1808"/>
      <c r="H6" s="1808"/>
    </row>
    <row r="7" spans="1:8" ht="54" customHeight="1">
      <c r="A7" s="115"/>
      <c r="B7" s="1809" t="s">
        <v>510</v>
      </c>
      <c r="C7" s="116" t="s">
        <v>511</v>
      </c>
      <c r="D7" s="1811" t="s">
        <v>512</v>
      </c>
      <c r="E7" s="1812"/>
      <c r="F7" s="1812"/>
      <c r="G7" s="1808"/>
      <c r="H7" s="1808"/>
    </row>
    <row r="8" spans="1:8" ht="43.5" customHeight="1">
      <c r="A8" s="115"/>
      <c r="B8" s="1810"/>
      <c r="C8" s="1813" t="s">
        <v>513</v>
      </c>
      <c r="D8" s="1811" t="s">
        <v>514</v>
      </c>
      <c r="E8" s="1812"/>
      <c r="F8" s="1812"/>
      <c r="G8" s="1808"/>
      <c r="H8" s="1808"/>
    </row>
    <row r="9" spans="1:8" ht="18.75" customHeight="1">
      <c r="A9" s="115"/>
      <c r="B9" s="1810"/>
      <c r="C9" s="563"/>
      <c r="D9" s="1814" t="s">
        <v>515</v>
      </c>
      <c r="E9" s="1812"/>
      <c r="F9" s="1812"/>
      <c r="G9" s="1808"/>
      <c r="H9" s="1808"/>
    </row>
    <row r="10" spans="1:8" s="28" customFormat="1" ht="18" customHeight="1"/>
    <row r="11" spans="1:8" s="28" customFormat="1" ht="22.5" customHeight="1">
      <c r="A11" s="28" t="s">
        <v>516</v>
      </c>
    </row>
    <row r="12" spans="1:8" s="28" customFormat="1" ht="22.5" customHeight="1">
      <c r="B12" s="28" t="s">
        <v>517</v>
      </c>
    </row>
    <row r="13" spans="1:8" s="28" customFormat="1" ht="22.5" customHeight="1">
      <c r="B13" s="1818" t="s">
        <v>518</v>
      </c>
      <c r="C13" s="1819"/>
      <c r="D13" s="1819"/>
      <c r="E13" s="1819"/>
      <c r="F13" s="1819"/>
      <c r="G13" s="1819" t="s">
        <v>519</v>
      </c>
      <c r="H13" s="1820"/>
    </row>
    <row r="14" spans="1:8" s="28" customFormat="1" ht="22.5" customHeight="1">
      <c r="B14" s="1821" t="s">
        <v>520</v>
      </c>
      <c r="C14" s="1822"/>
      <c r="D14" s="1822"/>
      <c r="E14" s="1822"/>
      <c r="F14" s="1822"/>
      <c r="G14" s="36" t="s">
        <v>429</v>
      </c>
      <c r="H14" s="37" t="s">
        <v>521</v>
      </c>
    </row>
    <row r="15" spans="1:8" s="28" customFormat="1" ht="22.5" customHeight="1">
      <c r="B15" s="1823" t="s">
        <v>522</v>
      </c>
      <c r="C15" s="1824"/>
      <c r="D15" s="1824"/>
      <c r="E15" s="1824"/>
      <c r="F15" s="1824"/>
      <c r="G15" s="34" t="s">
        <v>429</v>
      </c>
      <c r="H15" s="35" t="s">
        <v>521</v>
      </c>
    </row>
    <row r="16" spans="1:8" s="28" customFormat="1" ht="22.5" customHeight="1">
      <c r="B16" s="1825" t="s">
        <v>523</v>
      </c>
      <c r="C16" s="1826"/>
      <c r="D16" s="1826"/>
      <c r="E16" s="1826"/>
      <c r="F16" s="1826"/>
      <c r="G16" s="38" t="s">
        <v>429</v>
      </c>
      <c r="H16" s="39" t="s">
        <v>521</v>
      </c>
    </row>
    <row r="17" spans="1:9" s="28" customFormat="1" ht="22.5" customHeight="1">
      <c r="B17" s="1827" t="s">
        <v>524</v>
      </c>
      <c r="C17" s="1828"/>
      <c r="D17" s="1828"/>
      <c r="E17" s="1828"/>
      <c r="F17" s="1829"/>
      <c r="G17" s="38" t="s">
        <v>429</v>
      </c>
      <c r="H17" s="39" t="s">
        <v>521</v>
      </c>
    </row>
    <row r="18" spans="1:9" s="28" customFormat="1" ht="22.5" customHeight="1">
      <c r="B18" s="1830" t="s">
        <v>525</v>
      </c>
      <c r="C18" s="1831"/>
      <c r="D18" s="1831"/>
      <c r="E18" s="1831"/>
      <c r="F18" s="1832"/>
      <c r="G18" s="38" t="s">
        <v>429</v>
      </c>
      <c r="H18" s="39" t="s">
        <v>521</v>
      </c>
    </row>
    <row r="19" spans="1:9" s="28" customFormat="1" ht="22.5" customHeight="1">
      <c r="B19" s="1830" t="s">
        <v>526</v>
      </c>
      <c r="C19" s="1833"/>
      <c r="D19" s="1833"/>
      <c r="E19" s="1833"/>
      <c r="F19" s="1834"/>
      <c r="G19" s="38" t="s">
        <v>429</v>
      </c>
      <c r="H19" s="39" t="s">
        <v>521</v>
      </c>
      <c r="I19" s="28" t="s">
        <v>527</v>
      </c>
    </row>
    <row r="20" spans="1:9" s="28" customFormat="1" ht="36.75" customHeight="1">
      <c r="B20" s="1835" t="s">
        <v>528</v>
      </c>
      <c r="C20" s="1836"/>
      <c r="D20" s="1836"/>
      <c r="E20" s="1836"/>
      <c r="F20" s="1837"/>
      <c r="G20" s="38" t="s">
        <v>429</v>
      </c>
      <c r="H20" s="39" t="s">
        <v>521</v>
      </c>
      <c r="I20" s="28" t="s">
        <v>527</v>
      </c>
    </row>
    <row r="21" spans="1:9" s="28" customFormat="1" ht="45" customHeight="1">
      <c r="B21" s="1835" t="s">
        <v>529</v>
      </c>
      <c r="C21" s="1836"/>
      <c r="D21" s="1836"/>
      <c r="E21" s="1836"/>
      <c r="F21" s="1837"/>
      <c r="G21" s="38" t="s">
        <v>429</v>
      </c>
      <c r="H21" s="39" t="s">
        <v>521</v>
      </c>
    </row>
    <row r="22" spans="1:9" s="28" customFormat="1" ht="23.25" customHeight="1">
      <c r="B22" s="1838" t="s">
        <v>530</v>
      </c>
      <c r="C22" s="1839"/>
      <c r="D22" s="1839"/>
      <c r="E22" s="1839"/>
      <c r="F22" s="1839"/>
      <c r="G22" s="1839"/>
      <c r="H22" s="1839"/>
    </row>
    <row r="24" spans="1:9" s="28" customFormat="1" ht="22.5" customHeight="1">
      <c r="B24" s="28" t="s">
        <v>531</v>
      </c>
    </row>
    <row r="25" spans="1:9" s="28" customFormat="1" ht="22.5" customHeight="1">
      <c r="B25" s="1815" t="s">
        <v>532</v>
      </c>
      <c r="C25" s="1816"/>
      <c r="D25" s="1816"/>
      <c r="E25" s="1816"/>
      <c r="F25" s="1816" t="s">
        <v>533</v>
      </c>
      <c r="G25" s="1816"/>
      <c r="H25" s="1817"/>
    </row>
    <row r="26" spans="1:9" s="28" customFormat="1" ht="22.5" customHeight="1">
      <c r="A26" s="28" t="s">
        <v>534</v>
      </c>
      <c r="B26" s="1840" t="s">
        <v>535</v>
      </c>
      <c r="C26" s="1841"/>
      <c r="D26" s="1841"/>
      <c r="E26" s="1841"/>
      <c r="F26" s="1841" t="s">
        <v>536</v>
      </c>
      <c r="G26" s="1841"/>
      <c r="H26" s="1842"/>
    </row>
    <row r="27" spans="1:9" s="28" customFormat="1" ht="22.5" customHeight="1">
      <c r="B27" s="1843"/>
      <c r="C27" s="1844"/>
      <c r="D27" s="1844"/>
      <c r="E27" s="1844"/>
      <c r="F27" s="1844"/>
      <c r="G27" s="1844"/>
      <c r="H27" s="1845"/>
    </row>
    <row r="28" spans="1:9" s="28" customFormat="1" ht="22.5" customHeight="1">
      <c r="B28" s="1823"/>
      <c r="C28" s="1824"/>
      <c r="D28" s="1824"/>
      <c r="E28" s="1824"/>
      <c r="F28" s="1824"/>
      <c r="G28" s="1824"/>
      <c r="H28" s="1846"/>
    </row>
    <row r="29" spans="1:9" s="28" customFormat="1" ht="22.5" customHeight="1">
      <c r="B29" s="1823"/>
      <c r="C29" s="1824"/>
      <c r="D29" s="1824"/>
      <c r="E29" s="1824"/>
      <c r="F29" s="1824"/>
      <c r="G29" s="1824"/>
      <c r="H29" s="1846"/>
    </row>
    <row r="30" spans="1:9" s="28" customFormat="1" ht="22.5" customHeight="1">
      <c r="B30" s="1823"/>
      <c r="C30" s="1824"/>
      <c r="D30" s="1824"/>
      <c r="E30" s="1824"/>
      <c r="F30" s="1824"/>
      <c r="G30" s="1824"/>
      <c r="H30" s="1846"/>
    </row>
    <row r="31" spans="1:9" s="28" customFormat="1" ht="22.5" customHeight="1">
      <c r="B31" s="1825"/>
      <c r="C31" s="1826"/>
      <c r="D31" s="1826"/>
      <c r="E31" s="1826"/>
      <c r="F31" s="1826"/>
      <c r="G31" s="1826"/>
      <c r="H31" s="1851"/>
    </row>
    <row r="32" spans="1:9" s="28" customFormat="1" ht="18.75" customHeight="1">
      <c r="B32" s="28" t="s">
        <v>537</v>
      </c>
    </row>
    <row r="33" spans="1:8" ht="40.5" customHeight="1">
      <c r="B33" s="1847" t="s">
        <v>538</v>
      </c>
      <c r="C33" s="1847"/>
      <c r="D33" s="1847"/>
      <c r="E33" s="1847"/>
      <c r="F33" s="1847"/>
      <c r="G33" s="1847"/>
      <c r="H33" s="1847"/>
    </row>
    <row r="35" spans="1:8" ht="21" customHeight="1">
      <c r="A35" s="28" t="s">
        <v>539</v>
      </c>
    </row>
    <row r="36" spans="1:8" ht="75.75" customHeight="1">
      <c r="A36" s="28"/>
      <c r="B36" s="1848" t="s">
        <v>540</v>
      </c>
      <c r="C36" s="1849"/>
      <c r="D36" s="1849"/>
      <c r="E36" s="1849"/>
      <c r="F36" s="1849"/>
      <c r="G36" s="1849"/>
      <c r="H36" s="1850"/>
    </row>
    <row r="37" spans="1:8">
      <c r="B37" s="28"/>
    </row>
  </sheetData>
  <mergeCells count="35">
    <mergeCell ref="B33:H33"/>
    <mergeCell ref="B36:H36"/>
    <mergeCell ref="B29:E29"/>
    <mergeCell ref="F29:H29"/>
    <mergeCell ref="B30:E30"/>
    <mergeCell ref="F30:H30"/>
    <mergeCell ref="B31:E31"/>
    <mergeCell ref="F31:H31"/>
    <mergeCell ref="B26:E26"/>
    <mergeCell ref="F26:H26"/>
    <mergeCell ref="B27:E27"/>
    <mergeCell ref="F27:H27"/>
    <mergeCell ref="B28:E28"/>
    <mergeCell ref="F28:H28"/>
    <mergeCell ref="B25:E25"/>
    <mergeCell ref="F25:H25"/>
    <mergeCell ref="B13:F13"/>
    <mergeCell ref="G13:H13"/>
    <mergeCell ref="B14:F14"/>
    <mergeCell ref="B15:F15"/>
    <mergeCell ref="B16:F16"/>
    <mergeCell ref="B17:F17"/>
    <mergeCell ref="B18:F18"/>
    <mergeCell ref="B19:F19"/>
    <mergeCell ref="B20:F20"/>
    <mergeCell ref="B21:F21"/>
    <mergeCell ref="B22:H22"/>
    <mergeCell ref="A2:H2"/>
    <mergeCell ref="B5:F5"/>
    <mergeCell ref="C6:H6"/>
    <mergeCell ref="B7:B9"/>
    <mergeCell ref="D7:H7"/>
    <mergeCell ref="C8:C9"/>
    <mergeCell ref="D8:H8"/>
    <mergeCell ref="D9:H9"/>
  </mergeCells>
  <phoneticPr fontId="4"/>
  <pageMargins left="0.39370078740157483" right="0.39370078740157483" top="0.59055118110236227" bottom="0.59055118110236227" header="0.51181102362204722" footer="0.39370078740157483"/>
  <pageSetup paperSize="9" scale="85" orientation="portrait" r:id="rId1"/>
  <headerFooter alignWithMargins="0">
    <oddFooter>&amp;C&amp;14 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15"/>
  <sheetViews>
    <sheetView view="pageBreakPreview" zoomScaleNormal="100" zoomScaleSheetLayoutView="100" workbookViewId="0">
      <selection activeCell="B10" sqref="B10"/>
    </sheetView>
  </sheetViews>
  <sheetFormatPr defaultColWidth="9" defaultRowHeight="30" customHeight="1"/>
  <cols>
    <col min="1" max="1" width="1.453125" style="43" customWidth="1"/>
    <col min="2" max="2" width="14.7265625" style="43" customWidth="1"/>
    <col min="3" max="3" width="16.7265625" style="43" customWidth="1"/>
    <col min="4" max="4" width="16.453125" style="43" customWidth="1"/>
    <col min="5" max="5" width="17.08984375" style="43" customWidth="1"/>
    <col min="6" max="6" width="17.7265625" style="43" customWidth="1"/>
    <col min="7" max="7" width="10.453125" style="43" customWidth="1"/>
    <col min="8" max="9" width="15.453125" style="43" customWidth="1"/>
    <col min="10" max="16384" width="9" style="43"/>
  </cols>
  <sheetData>
    <row r="1" spans="1:9" ht="28.5" customHeight="1">
      <c r="A1" s="61" t="s">
        <v>1028</v>
      </c>
    </row>
    <row r="2" spans="1:9" ht="28.5" customHeight="1">
      <c r="B2" s="61" t="s">
        <v>541</v>
      </c>
    </row>
    <row r="3" spans="1:9" ht="28.5" customHeight="1">
      <c r="B3" s="146" t="s">
        <v>542</v>
      </c>
      <c r="C3" s="146"/>
      <c r="D3" s="62"/>
      <c r="E3" s="62"/>
      <c r="F3" s="62"/>
      <c r="G3" s="62"/>
      <c r="H3" s="62"/>
      <c r="I3" s="62"/>
    </row>
    <row r="4" spans="1:9" ht="46.5" customHeight="1">
      <c r="B4" s="146" t="s">
        <v>1027</v>
      </c>
      <c r="C4" s="146"/>
      <c r="D4" s="62"/>
      <c r="E4" s="62"/>
      <c r="F4" s="62"/>
      <c r="G4" s="62"/>
      <c r="H4" s="62"/>
      <c r="I4" s="62"/>
    </row>
    <row r="5" spans="1:9" ht="28.5" customHeight="1">
      <c r="B5" s="146" t="s">
        <v>543</v>
      </c>
      <c r="C5" s="67"/>
      <c r="D5" s="63"/>
      <c r="E5" s="63"/>
      <c r="F5" s="63"/>
      <c r="G5" s="64"/>
      <c r="H5" s="64"/>
      <c r="I5" s="65"/>
    </row>
    <row r="6" spans="1:9" ht="28.5" customHeight="1">
      <c r="B6" s="146" t="s">
        <v>544</v>
      </c>
      <c r="C6" s="67"/>
      <c r="D6" s="63"/>
      <c r="E6" s="63"/>
      <c r="F6" s="63"/>
      <c r="G6" s="63"/>
      <c r="H6" s="64"/>
      <c r="I6" s="65"/>
    </row>
    <row r="7" spans="1:9" ht="28.5" customHeight="1">
      <c r="B7" s="146" t="s">
        <v>545</v>
      </c>
      <c r="C7" s="67"/>
      <c r="D7" s="63"/>
      <c r="E7" s="63"/>
      <c r="F7" s="63"/>
      <c r="G7" s="64"/>
      <c r="H7" s="64"/>
      <c r="I7" s="65"/>
    </row>
    <row r="8" spans="1:9" ht="28.5" customHeight="1">
      <c r="B8" s="146" t="s">
        <v>546</v>
      </c>
      <c r="C8" s="67"/>
      <c r="D8" s="63"/>
      <c r="E8" s="63"/>
      <c r="F8" s="63"/>
      <c r="G8" s="64"/>
      <c r="H8" s="64"/>
      <c r="I8" s="65"/>
    </row>
    <row r="9" spans="1:9" ht="28.5" customHeight="1">
      <c r="B9" s="146" t="s">
        <v>1070</v>
      </c>
      <c r="C9" s="67"/>
      <c r="D9" s="63"/>
      <c r="E9" s="63"/>
      <c r="F9" s="63"/>
      <c r="G9" s="64"/>
      <c r="H9" s="64"/>
      <c r="I9" s="65"/>
    </row>
    <row r="10" spans="1:9" ht="28.5" customHeight="1">
      <c r="B10" s="146" t="s">
        <v>547</v>
      </c>
      <c r="C10" s="67"/>
      <c r="D10" s="63"/>
      <c r="E10" s="63"/>
      <c r="F10" s="63"/>
      <c r="G10" s="64"/>
      <c r="H10" s="64"/>
      <c r="I10" s="65"/>
    </row>
    <row r="11" spans="1:9" ht="28.5" customHeight="1">
      <c r="B11" s="146"/>
      <c r="C11" s="146"/>
      <c r="D11" s="146"/>
      <c r="E11" s="146"/>
      <c r="F11" s="146"/>
      <c r="G11" s="64"/>
      <c r="H11" s="64"/>
      <c r="I11" s="65"/>
    </row>
    <row r="12" spans="1:9" ht="13">
      <c r="B12" s="146"/>
      <c r="C12" s="146"/>
      <c r="D12" s="146"/>
      <c r="E12" s="146"/>
      <c r="F12" s="146"/>
      <c r="G12" s="64"/>
      <c r="H12" s="64"/>
      <c r="I12" s="65"/>
    </row>
    <row r="13" spans="1:9" ht="13">
      <c r="B13" s="66"/>
      <c r="C13" s="67"/>
      <c r="D13" s="63"/>
      <c r="E13" s="63"/>
      <c r="F13" s="63"/>
      <c r="G13" s="64"/>
      <c r="H13" s="64"/>
      <c r="I13" s="65"/>
    </row>
    <row r="14" spans="1:9" ht="13">
      <c r="B14" s="87"/>
      <c r="C14" s="62"/>
      <c r="D14" s="64"/>
      <c r="E14" s="64"/>
      <c r="F14" s="64"/>
      <c r="G14" s="64"/>
      <c r="H14" s="64"/>
      <c r="I14" s="65"/>
    </row>
    <row r="15" spans="1:9" ht="13"/>
  </sheetData>
  <phoneticPr fontId="4"/>
  <pageMargins left="0.31496062992125984" right="0.31496062992125984"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CE33"/>
  <sheetViews>
    <sheetView showGridLines="0" view="pageBreakPreview" zoomScaleNormal="80" zoomScaleSheetLayoutView="100" zoomScalePageLayoutView="115" workbookViewId="0">
      <selection activeCell="H7" sqref="H7"/>
    </sheetView>
  </sheetViews>
  <sheetFormatPr defaultColWidth="9" defaultRowHeight="13"/>
  <cols>
    <col min="1" max="1" width="55.453125" style="88" customWidth="1"/>
    <col min="2" max="2" width="8.453125" style="87" customWidth="1"/>
    <col min="3" max="3" width="11.08984375" style="87" customWidth="1"/>
    <col min="4" max="4" width="35.453125" style="88" customWidth="1"/>
    <col min="5" max="5" width="4.453125" style="43" customWidth="1"/>
    <col min="6" max="16384" width="9" style="43"/>
  </cols>
  <sheetData>
    <row r="1" spans="1:83" s="58" customFormat="1" ht="22.5" customHeight="1">
      <c r="A1" s="68" t="s">
        <v>548</v>
      </c>
      <c r="D1" s="68"/>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row>
    <row r="2" spans="1:83" s="58" customFormat="1" ht="22.5" customHeight="1">
      <c r="A2" s="69" t="s">
        <v>549</v>
      </c>
      <c r="B2" s="1861" t="str">
        <f>IF(誓約書!Z11="","",誓約書!Z11)</f>
        <v/>
      </c>
      <c r="C2" s="1862"/>
      <c r="D2" s="1863"/>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row>
    <row r="3" spans="1:83" s="58" customFormat="1" ht="22.5" customHeight="1" thickBot="1">
      <c r="A3" s="68"/>
      <c r="D3" s="68"/>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row>
    <row r="4" spans="1:83" ht="25.5" customHeight="1" thickBot="1">
      <c r="A4" s="70" t="s">
        <v>550</v>
      </c>
      <c r="B4" s="1864" t="s">
        <v>551</v>
      </c>
      <c r="C4" s="1865"/>
      <c r="D4" s="1866"/>
    </row>
    <row r="5" spans="1:83" ht="25.5" customHeight="1">
      <c r="A5" s="71" t="s">
        <v>552</v>
      </c>
      <c r="B5" s="72"/>
      <c r="C5" s="73"/>
      <c r="D5" s="74"/>
    </row>
    <row r="6" spans="1:83" ht="137.25" customHeight="1">
      <c r="A6" s="113" t="s">
        <v>553</v>
      </c>
      <c r="B6" s="75"/>
      <c r="C6" s="1867" t="s">
        <v>554</v>
      </c>
      <c r="D6" s="1868"/>
    </row>
    <row r="7" spans="1:83" ht="52.5" customHeight="1">
      <c r="A7" s="76" t="s">
        <v>555</v>
      </c>
      <c r="B7" s="77"/>
      <c r="C7" s="1869"/>
      <c r="D7" s="1857"/>
    </row>
    <row r="8" spans="1:83" ht="50.15" customHeight="1">
      <c r="A8" s="76" t="s">
        <v>556</v>
      </c>
      <c r="B8" s="77"/>
      <c r="C8" s="1869"/>
      <c r="D8" s="1857"/>
    </row>
    <row r="9" spans="1:83" ht="50.15" customHeight="1">
      <c r="A9" s="78" t="s">
        <v>557</v>
      </c>
      <c r="B9" s="79"/>
      <c r="C9" s="1870"/>
      <c r="D9" s="1871"/>
    </row>
    <row r="10" spans="1:83" ht="50.15" customHeight="1">
      <c r="A10" s="80" t="s">
        <v>558</v>
      </c>
      <c r="B10" s="81"/>
      <c r="C10" s="82"/>
      <c r="D10" s="83"/>
    </row>
    <row r="11" spans="1:83" ht="70.150000000000006" customHeight="1">
      <c r="A11" s="84" t="s">
        <v>559</v>
      </c>
      <c r="B11" s="1852"/>
      <c r="C11" s="1853"/>
      <c r="D11" s="1854"/>
    </row>
    <row r="12" spans="1:83" ht="70.150000000000006" customHeight="1">
      <c r="A12" s="85" t="s">
        <v>560</v>
      </c>
      <c r="B12" s="1855"/>
      <c r="C12" s="1856"/>
      <c r="D12" s="1857"/>
    </row>
    <row r="13" spans="1:83" ht="70.150000000000006" customHeight="1" thickBot="1">
      <c r="A13" s="86" t="s">
        <v>561</v>
      </c>
      <c r="B13" s="1858"/>
      <c r="C13" s="1859"/>
      <c r="D13" s="1860"/>
    </row>
    <row r="14" spans="1:83" ht="15.75" customHeight="1">
      <c r="A14" s="60"/>
    </row>
    <row r="15" spans="1:83" ht="25.5" customHeight="1">
      <c r="A15" s="89"/>
    </row>
    <row r="16" spans="1:83" ht="25.5" customHeight="1"/>
    <row r="17" s="43" customFormat="1" ht="25.5" customHeight="1"/>
    <row r="18" s="43" customFormat="1" ht="25.5" customHeight="1"/>
    <row r="19" s="43" customFormat="1" ht="25.5" customHeight="1"/>
    <row r="20" s="43" customFormat="1" ht="25.5" customHeight="1"/>
    <row r="21" s="43" customFormat="1" ht="25.5" customHeight="1"/>
    <row r="22" s="43" customFormat="1" ht="25.5" customHeight="1"/>
    <row r="23" s="43" customFormat="1" ht="25.5" customHeight="1"/>
    <row r="24" s="43" customFormat="1" ht="25.5" customHeight="1"/>
    <row r="25" s="43" customFormat="1" ht="25.5" customHeight="1"/>
    <row r="26" s="43" customFormat="1" ht="25.5" customHeight="1"/>
    <row r="27" s="43" customFormat="1" ht="25.5" customHeight="1"/>
    <row r="28" s="43" customFormat="1" ht="25.5" customHeight="1"/>
    <row r="29" s="43" customFormat="1" ht="25.5" customHeight="1"/>
    <row r="30" s="43" customFormat="1" ht="25.5" customHeight="1"/>
    <row r="31" s="43" customFormat="1" ht="25.5" customHeight="1"/>
    <row r="32" s="43" customFormat="1" ht="25.5" customHeight="1"/>
    <row r="33" s="43" customFormat="1" ht="25.5" customHeight="1"/>
  </sheetData>
  <mergeCells count="9">
    <mergeCell ref="B11:D11"/>
    <mergeCell ref="B12:D12"/>
    <mergeCell ref="B13:D13"/>
    <mergeCell ref="B2:D2"/>
    <mergeCell ref="B4:D4"/>
    <mergeCell ref="C6:D6"/>
    <mergeCell ref="C7:D7"/>
    <mergeCell ref="C8:D8"/>
    <mergeCell ref="C9:D9"/>
  </mergeCells>
  <phoneticPr fontId="4"/>
  <dataValidations count="2">
    <dataValidation type="list" allowBlank="1" showInputMessage="1" showErrorMessage="1" errorTitle="入力規則違反" error="リストから選択してください" sqref="B7:B10" xr:uid="{00000000-0002-0000-0F00-000000000000}">
      <formula1>"　　○"</formula1>
    </dataValidation>
    <dataValidation type="list" allowBlank="1" showInputMessage="1" showErrorMessage="1" errorTitle="入力規則違反" error="リストから選択してください" sqref="B6" xr:uid="{00000000-0002-0000-0F00-000001000000}">
      <formula1>"いる,いない"</formula1>
    </dataValidation>
  </dataValidations>
  <printOptions horizontalCentered="1"/>
  <pageMargins left="0.78740157480314965" right="0.78740157480314965" top="0.59055118110236227" bottom="0.59055118110236227" header="0.51181102362204722" footer="0.39370078740157483"/>
  <pageSetup paperSize="9" scale="78" firstPageNumber="31" orientation="portrait" r:id="rId1"/>
  <headerFooter alignWithMargins="0">
    <oddFooter>&amp;C&amp;14 16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43"/>
  <sheetViews>
    <sheetView tabSelected="1" view="pageBreakPreview" zoomScaleNormal="100" zoomScaleSheetLayoutView="100" workbookViewId="0">
      <selection sqref="A1:D2"/>
    </sheetView>
  </sheetViews>
  <sheetFormatPr defaultColWidth="9" defaultRowHeight="13"/>
  <cols>
    <col min="1" max="1" width="5" style="145" customWidth="1"/>
    <col min="2" max="2" width="58.7265625" style="140" customWidth="1"/>
    <col min="3" max="3" width="6.7265625" style="141" customWidth="1"/>
    <col min="4" max="4" width="48.90625" style="140" customWidth="1"/>
    <col min="5" max="5" width="14.26953125" style="107" customWidth="1"/>
    <col min="6" max="8" width="9" style="43"/>
    <col min="9" max="9" width="0" style="43" hidden="1" customWidth="1"/>
    <col min="10" max="16384" width="9" style="43"/>
  </cols>
  <sheetData>
    <row r="1" spans="1:13" ht="17.25" customHeight="1">
      <c r="A1" s="567" t="s">
        <v>24</v>
      </c>
      <c r="B1" s="568"/>
      <c r="C1" s="568"/>
      <c r="D1" s="568"/>
      <c r="I1" s="43" t="s">
        <v>14</v>
      </c>
    </row>
    <row r="2" spans="1:13" ht="30" customHeight="1">
      <c r="A2" s="569"/>
      <c r="B2" s="569"/>
      <c r="C2" s="569"/>
      <c r="D2" s="569"/>
      <c r="I2" s="43" t="s">
        <v>25</v>
      </c>
    </row>
    <row r="3" spans="1:13" ht="24" customHeight="1">
      <c r="A3" s="142"/>
      <c r="B3" s="57" t="s">
        <v>26</v>
      </c>
      <c r="C3" s="108" t="s">
        <v>27</v>
      </c>
      <c r="D3" s="108" t="s">
        <v>28</v>
      </c>
      <c r="E3" s="57" t="s">
        <v>29</v>
      </c>
    </row>
    <row r="4" spans="1:13" ht="35.25" customHeight="1">
      <c r="A4" s="143" t="s">
        <v>30</v>
      </c>
      <c r="B4" s="138" t="s">
        <v>813</v>
      </c>
      <c r="C4" s="144"/>
      <c r="D4" s="110"/>
      <c r="E4" s="109"/>
    </row>
    <row r="5" spans="1:13" ht="33" customHeight="1">
      <c r="A5" s="143" t="s">
        <v>31</v>
      </c>
      <c r="B5" s="138" t="s">
        <v>32</v>
      </c>
      <c r="C5" s="144"/>
      <c r="D5" s="110"/>
      <c r="E5" s="109"/>
    </row>
    <row r="6" spans="1:13" ht="73.5" customHeight="1">
      <c r="A6" s="143" t="s">
        <v>33</v>
      </c>
      <c r="B6" s="138" t="s">
        <v>34</v>
      </c>
      <c r="C6" s="144"/>
      <c r="D6" s="110"/>
      <c r="E6" s="109" t="s">
        <v>35</v>
      </c>
    </row>
    <row r="7" spans="1:13" ht="65.25" customHeight="1">
      <c r="A7" s="143">
        <v>4</v>
      </c>
      <c r="B7" s="138" t="s">
        <v>814</v>
      </c>
      <c r="C7" s="144"/>
      <c r="D7" s="110"/>
      <c r="E7" s="109"/>
    </row>
    <row r="8" spans="1:13" ht="76.5" customHeight="1">
      <c r="A8" s="143">
        <v>5</v>
      </c>
      <c r="B8" s="138" t="s">
        <v>815</v>
      </c>
      <c r="C8" s="144"/>
      <c r="D8" s="110"/>
      <c r="E8" s="109" t="s">
        <v>36</v>
      </c>
    </row>
    <row r="9" spans="1:13" ht="68.25" customHeight="1">
      <c r="A9" s="143">
        <v>6</v>
      </c>
      <c r="B9" s="138" t="s">
        <v>816</v>
      </c>
      <c r="C9" s="144"/>
      <c r="D9" s="110"/>
      <c r="E9" s="109"/>
    </row>
    <row r="10" spans="1:13" ht="72" customHeight="1">
      <c r="A10" s="143">
        <v>7</v>
      </c>
      <c r="B10" s="138" t="s">
        <v>37</v>
      </c>
      <c r="C10" s="144"/>
      <c r="D10" s="110"/>
      <c r="E10" s="109" t="s">
        <v>38</v>
      </c>
    </row>
    <row r="11" spans="1:13" ht="66.75" customHeight="1">
      <c r="A11" s="143">
        <v>8</v>
      </c>
      <c r="B11" s="138" t="s">
        <v>39</v>
      </c>
      <c r="C11" s="144"/>
      <c r="D11" s="110"/>
      <c r="E11" s="109" t="s">
        <v>36</v>
      </c>
    </row>
    <row r="12" spans="1:13" ht="53.25" customHeight="1">
      <c r="A12" s="143">
        <v>9</v>
      </c>
      <c r="B12" s="138" t="s">
        <v>40</v>
      </c>
      <c r="C12" s="144"/>
      <c r="D12" s="110"/>
      <c r="E12" s="111"/>
      <c r="F12" s="45"/>
      <c r="G12" s="45"/>
      <c r="H12" s="45"/>
      <c r="I12" s="45"/>
      <c r="J12" s="45"/>
      <c r="K12" s="45"/>
      <c r="L12" s="45"/>
      <c r="M12" s="45"/>
    </row>
    <row r="13" spans="1:13" ht="20.149999999999999" customHeight="1">
      <c r="B13" s="239"/>
      <c r="C13" s="239"/>
      <c r="D13" s="239"/>
      <c r="E13" s="239"/>
      <c r="F13" s="239"/>
      <c r="G13" s="239"/>
      <c r="H13" s="239"/>
      <c r="I13" s="240"/>
      <c r="J13" s="240"/>
      <c r="K13" s="240"/>
      <c r="L13" s="240"/>
      <c r="M13" s="45"/>
    </row>
    <row r="14" spans="1:13" ht="33" customHeight="1">
      <c r="A14" s="228" t="s">
        <v>41</v>
      </c>
    </row>
    <row r="15" spans="1:13" ht="33" customHeight="1"/>
    <row r="16" spans="1:13" ht="33" customHeight="1"/>
    <row r="17" ht="33" customHeight="1"/>
    <row r="18" ht="33" customHeight="1"/>
    <row r="19" ht="33" customHeight="1"/>
    <row r="20" ht="33" customHeight="1"/>
    <row r="21" ht="33" customHeight="1"/>
    <row r="22" ht="33" customHeight="1"/>
    <row r="23" ht="33" customHeight="1"/>
    <row r="24" ht="33" customHeight="1"/>
    <row r="25" ht="33" customHeight="1"/>
    <row r="26" ht="33" customHeight="1"/>
    <row r="27" ht="33" customHeight="1"/>
    <row r="28" ht="33" customHeight="1"/>
    <row r="29" ht="33" customHeight="1"/>
    <row r="30" ht="33" customHeight="1"/>
    <row r="31" ht="33" customHeight="1"/>
    <row r="32" ht="33" customHeight="1"/>
    <row r="33" ht="33"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sheetData>
  <mergeCells count="1">
    <mergeCell ref="A1:D2"/>
  </mergeCells>
  <phoneticPr fontId="4"/>
  <dataValidations count="1">
    <dataValidation type="list" allowBlank="1" showInputMessage="1" showErrorMessage="1" sqref="C4:C12" xr:uid="{00000000-0002-0000-0100-000000000000}">
      <formula1>$I$1:$I$2</formula1>
    </dataValidation>
  </dataValidations>
  <pageMargins left="0.7" right="0.7" top="0.75" bottom="0.75" header="0.3" footer="0.3"/>
  <pageSetup paperSize="9" scale="65" fitToHeight="0"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51DE-E925-4E87-B0C1-99656D2CBA4D}">
  <sheetPr>
    <tabColor rgb="FFFF0000"/>
  </sheetPr>
  <dimension ref="A1:E44"/>
  <sheetViews>
    <sheetView view="pageBreakPreview" topLeftCell="A4" zoomScaleNormal="100" zoomScaleSheetLayoutView="100" workbookViewId="0">
      <selection activeCell="E32" sqref="E31:E32"/>
    </sheetView>
  </sheetViews>
  <sheetFormatPr defaultColWidth="9" defaultRowHeight="20.149999999999999" customHeight="1"/>
  <cols>
    <col min="1" max="1" width="19.90625" style="90" customWidth="1"/>
    <col min="2" max="5" width="25.453125" style="90" customWidth="1"/>
    <col min="6" max="16384" width="9" style="90"/>
  </cols>
  <sheetData>
    <row r="1" spans="1:5" ht="20.149999999999999" customHeight="1">
      <c r="A1" s="147" t="s">
        <v>562</v>
      </c>
    </row>
    <row r="2" spans="1:5" ht="20.149999999999999" customHeight="1">
      <c r="A2" s="148" t="s">
        <v>549</v>
      </c>
      <c r="B2" s="1874" t="str">
        <f>IF([9]誓約書!Z11="","",[9]誓約書!Z11)</f>
        <v/>
      </c>
      <c r="C2" s="1875"/>
    </row>
    <row r="3" spans="1:5" ht="20.149999999999999" customHeight="1">
      <c r="A3" s="269" t="s">
        <v>563</v>
      </c>
    </row>
    <row r="4" spans="1:5" ht="11.25" customHeight="1">
      <c r="A4" s="270"/>
    </row>
    <row r="5" spans="1:5" ht="42" customHeight="1">
      <c r="B5" s="271" t="s">
        <v>564</v>
      </c>
      <c r="C5" s="271" t="s">
        <v>565</v>
      </c>
      <c r="D5" s="271" t="s">
        <v>566</v>
      </c>
      <c r="E5" s="272"/>
    </row>
    <row r="6" spans="1:5" ht="12" customHeight="1">
      <c r="C6" s="273"/>
      <c r="D6" s="274"/>
    </row>
    <row r="7" spans="1:5" ht="70.5" customHeight="1">
      <c r="A7" s="151" t="s">
        <v>567</v>
      </c>
      <c r="B7" s="275"/>
      <c r="C7" s="276"/>
      <c r="D7" s="277"/>
      <c r="E7" s="278"/>
    </row>
    <row r="8" spans="1:5" ht="20.149999999999999" customHeight="1">
      <c r="C8" s="279"/>
      <c r="E8" s="280"/>
    </row>
    <row r="9" spans="1:5" ht="40.15" customHeight="1">
      <c r="A9" s="94" t="s">
        <v>568</v>
      </c>
      <c r="B9" s="281"/>
      <c r="C9" s="282"/>
      <c r="D9" s="283"/>
      <c r="E9" s="280"/>
    </row>
    <row r="10" spans="1:5" ht="20.149999999999999" customHeight="1">
      <c r="C10" s="273"/>
      <c r="E10" s="280"/>
    </row>
    <row r="11" spans="1:5" ht="40.15" customHeight="1">
      <c r="A11" s="94" t="s">
        <v>569</v>
      </c>
      <c r="B11" s="281"/>
      <c r="C11" s="282"/>
      <c r="D11" s="283"/>
      <c r="E11" s="280"/>
    </row>
    <row r="12" spans="1:5" ht="20.149999999999999" customHeight="1">
      <c r="C12" s="273"/>
      <c r="E12" s="280"/>
    </row>
    <row r="13" spans="1:5" ht="40.15" customHeight="1">
      <c r="A13" s="94" t="s">
        <v>570</v>
      </c>
      <c r="B13" s="281"/>
      <c r="C13" s="282"/>
      <c r="D13" s="283"/>
      <c r="E13" s="280"/>
    </row>
    <row r="14" spans="1:5" ht="20.149999999999999" customHeight="1">
      <c r="C14" s="279"/>
      <c r="E14" s="280"/>
    </row>
    <row r="15" spans="1:5" ht="40.15" customHeight="1">
      <c r="A15" s="94" t="s">
        <v>1040</v>
      </c>
      <c r="B15" s="281"/>
      <c r="C15" s="282"/>
      <c r="D15" s="283"/>
      <c r="E15" s="280"/>
    </row>
    <row r="16" spans="1:5" ht="40.15" customHeight="1">
      <c r="A16" s="94"/>
      <c r="B16" s="284" t="s">
        <v>571</v>
      </c>
      <c r="C16" s="281"/>
    </row>
    <row r="17" spans="1:5" ht="40.15" customHeight="1">
      <c r="A17" s="149" t="s">
        <v>572</v>
      </c>
      <c r="B17" s="284" t="s">
        <v>573</v>
      </c>
      <c r="C17" s="281"/>
    </row>
    <row r="18" spans="1:5" ht="40.15" customHeight="1">
      <c r="A18" s="94"/>
      <c r="B18" s="284" t="s">
        <v>574</v>
      </c>
      <c r="C18" s="281"/>
    </row>
    <row r="20" spans="1:5" ht="40.15" customHeight="1">
      <c r="A20" s="94" t="s">
        <v>1041</v>
      </c>
      <c r="B20" s="281"/>
      <c r="C20" s="282"/>
      <c r="D20" s="281"/>
      <c r="E20" s="280"/>
    </row>
    <row r="21" spans="1:5" ht="40.15" customHeight="1">
      <c r="A21" s="94"/>
      <c r="B21" s="284" t="s">
        <v>571</v>
      </c>
      <c r="C21" s="281"/>
    </row>
    <row r="22" spans="1:5" ht="40.15" customHeight="1">
      <c r="A22" s="149" t="s">
        <v>575</v>
      </c>
      <c r="B22" s="284" t="s">
        <v>573</v>
      </c>
      <c r="C22" s="281"/>
    </row>
    <row r="23" spans="1:5" ht="40.15" customHeight="1">
      <c r="A23" s="94"/>
      <c r="B23" s="284" t="s">
        <v>574</v>
      </c>
      <c r="C23" s="281"/>
    </row>
    <row r="25" spans="1:5" ht="39.75" customHeight="1">
      <c r="A25" s="94" t="s">
        <v>576</v>
      </c>
      <c r="B25" s="281"/>
      <c r="C25" s="282"/>
      <c r="D25" s="281"/>
      <c r="E25" s="280" t="s">
        <v>575</v>
      </c>
    </row>
    <row r="26" spans="1:5" ht="40.15" customHeight="1">
      <c r="A26" s="94"/>
      <c r="B26" s="284" t="s">
        <v>571</v>
      </c>
      <c r="C26" s="281"/>
    </row>
    <row r="27" spans="1:5" ht="40.15" customHeight="1">
      <c r="A27" s="149" t="s">
        <v>577</v>
      </c>
      <c r="B27" s="284" t="s">
        <v>573</v>
      </c>
      <c r="C27" s="281"/>
    </row>
    <row r="28" spans="1:5" ht="40.15" customHeight="1">
      <c r="A28" s="94"/>
      <c r="B28" s="284" t="s">
        <v>574</v>
      </c>
      <c r="C28" s="281"/>
    </row>
    <row r="30" spans="1:5" ht="34.5" customHeight="1">
      <c r="A30" s="94" t="s">
        <v>1029</v>
      </c>
      <c r="B30" s="281"/>
      <c r="C30" s="281"/>
      <c r="D30" s="281"/>
      <c r="E30" s="280"/>
    </row>
    <row r="31" spans="1:5" ht="33" customHeight="1">
      <c r="A31" s="94" t="s">
        <v>1030</v>
      </c>
      <c r="B31" s="281"/>
      <c r="C31" s="281"/>
      <c r="D31" s="281"/>
      <c r="E31" s="280"/>
    </row>
    <row r="32" spans="1:5" ht="19.5" customHeight="1">
      <c r="A32" s="94"/>
    </row>
    <row r="33" spans="1:5" ht="66" customHeight="1">
      <c r="A33" s="94" t="s">
        <v>578</v>
      </c>
      <c r="B33" s="94"/>
      <c r="C33" s="285"/>
      <c r="D33" s="1876"/>
      <c r="E33" s="1877"/>
    </row>
    <row r="34" spans="1:5" ht="39" customHeight="1">
      <c r="A34" s="94"/>
      <c r="C34" s="286"/>
      <c r="D34" s="287"/>
      <c r="E34" s="287"/>
    </row>
    <row r="35" spans="1:5" ht="96" customHeight="1">
      <c r="A35" s="94" t="s">
        <v>579</v>
      </c>
      <c r="C35" s="285"/>
      <c r="D35" s="1876"/>
      <c r="E35" s="1877"/>
    </row>
    <row r="36" spans="1:5" ht="30" customHeight="1">
      <c r="A36" s="94"/>
      <c r="C36" s="286"/>
      <c r="D36" s="287"/>
      <c r="E36" s="287"/>
    </row>
    <row r="37" spans="1:5" ht="34.9" customHeight="1">
      <c r="A37" s="1878" t="s">
        <v>580</v>
      </c>
      <c r="B37" s="1878"/>
      <c r="C37" s="1878"/>
      <c r="D37" s="1878"/>
      <c r="E37" s="1878"/>
    </row>
    <row r="38" spans="1:5" ht="34.9" customHeight="1">
      <c r="A38" s="1878" t="s">
        <v>581</v>
      </c>
      <c r="B38" s="1878"/>
      <c r="C38" s="1878"/>
      <c r="D38" s="1878"/>
      <c r="E38" s="1878"/>
    </row>
    <row r="39" spans="1:5" ht="54.65" customHeight="1">
      <c r="A39" s="1872" t="s">
        <v>582</v>
      </c>
      <c r="B39" s="1872"/>
      <c r="C39" s="1872"/>
      <c r="D39" s="1872"/>
      <c r="E39" s="1872"/>
    </row>
    <row r="40" spans="1:5" ht="20.149999999999999" customHeight="1">
      <c r="A40" s="90" t="s">
        <v>583</v>
      </c>
    </row>
    <row r="41" spans="1:5" ht="20.149999999999999" customHeight="1">
      <c r="A41" s="1872" t="s">
        <v>584</v>
      </c>
      <c r="B41" s="1872"/>
      <c r="C41" s="1872"/>
      <c r="D41" s="1872"/>
      <c r="E41" s="1872"/>
    </row>
    <row r="42" spans="1:5" ht="20.149999999999999" customHeight="1">
      <c r="A42" s="1872"/>
      <c r="B42" s="1872"/>
      <c r="C42" s="1872"/>
      <c r="D42" s="1872"/>
      <c r="E42" s="1872"/>
    </row>
    <row r="43" spans="1:5" ht="20.149999999999999" customHeight="1">
      <c r="A43" s="1873" t="s">
        <v>585</v>
      </c>
      <c r="B43" s="1873"/>
      <c r="C43" s="1873"/>
      <c r="D43" s="1873"/>
      <c r="E43" s="1873"/>
    </row>
    <row r="44" spans="1:5" ht="20.149999999999999" customHeight="1">
      <c r="A44" s="1873"/>
      <c r="B44" s="1873"/>
      <c r="C44" s="1873"/>
      <c r="D44" s="1873"/>
      <c r="E44" s="1873"/>
    </row>
  </sheetData>
  <mergeCells count="8">
    <mergeCell ref="A41:E42"/>
    <mergeCell ref="A43:E44"/>
    <mergeCell ref="B2:C2"/>
    <mergeCell ref="D33:E33"/>
    <mergeCell ref="D35:E35"/>
    <mergeCell ref="A37:E37"/>
    <mergeCell ref="A38:E38"/>
    <mergeCell ref="A39:E39"/>
  </mergeCells>
  <phoneticPr fontId="4"/>
  <printOptions horizontalCentered="1"/>
  <pageMargins left="0.70866141732283472" right="0.70866141732283472" top="0.74803149606299213" bottom="0.74803149606299213" header="0.31496062992125984" footer="0.31496062992125984"/>
  <pageSetup paperSize="9" scale="54" firstPageNumber="17" fitToHeight="0" orientation="portrait" r:id="rId1"/>
  <headerFooter>
    <oddFooter xml:space="preserve">&amp;C&amp;14 17
</oddFooter>
    <firstFooter>&amp;C&amp;14 17</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3</xdr:col>
                    <xdr:colOff>95250</xdr:colOff>
                    <xdr:row>32</xdr:row>
                    <xdr:rowOff>19050</xdr:rowOff>
                  </from>
                  <to>
                    <xdr:col>4</xdr:col>
                    <xdr:colOff>1670050</xdr:colOff>
                    <xdr:row>32</xdr:row>
                    <xdr:rowOff>298450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3</xdr:col>
                    <xdr:colOff>95250</xdr:colOff>
                    <xdr:row>32</xdr:row>
                    <xdr:rowOff>266700</xdr:rowOff>
                  </from>
                  <to>
                    <xdr:col>4</xdr:col>
                    <xdr:colOff>1670050</xdr:colOff>
                    <xdr:row>32</xdr:row>
                    <xdr:rowOff>533400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3</xdr:col>
                    <xdr:colOff>76200</xdr:colOff>
                    <xdr:row>32</xdr:row>
                    <xdr:rowOff>533400</xdr:rowOff>
                  </from>
                  <to>
                    <xdr:col>4</xdr:col>
                    <xdr:colOff>1657350</xdr:colOff>
                    <xdr:row>32</xdr:row>
                    <xdr:rowOff>819150</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3</xdr:col>
                    <xdr:colOff>19050</xdr:colOff>
                    <xdr:row>33</xdr:row>
                    <xdr:rowOff>793750</xdr:rowOff>
                  </from>
                  <to>
                    <xdr:col>5</xdr:col>
                    <xdr:colOff>0</xdr:colOff>
                    <xdr:row>34</xdr:row>
                    <xdr:rowOff>400050</xdr:rowOff>
                  </to>
                </anchor>
              </controlPr>
            </control>
          </mc:Choice>
        </mc:AlternateContent>
        <mc:AlternateContent xmlns:mc="http://schemas.openxmlformats.org/markup-compatibility/2006">
          <mc:Choice Requires="x14">
            <control shapeId="97285" r:id="rId8" name="Check Box 5">
              <controlPr defaultSize="0" autoFill="0" autoLine="0" autoPict="0">
                <anchor moveWithCells="1">
                  <from>
                    <xdr:col>3</xdr:col>
                    <xdr:colOff>19050</xdr:colOff>
                    <xdr:row>34</xdr:row>
                    <xdr:rowOff>361950</xdr:rowOff>
                  </from>
                  <to>
                    <xdr:col>4</xdr:col>
                    <xdr:colOff>1593850</xdr:colOff>
                    <xdr:row>34</xdr:row>
                    <xdr:rowOff>628650</xdr:rowOff>
                  </to>
                </anchor>
              </controlPr>
            </control>
          </mc:Choice>
        </mc:AlternateContent>
        <mc:AlternateContent xmlns:mc="http://schemas.openxmlformats.org/markup-compatibility/2006">
          <mc:Choice Requires="x14">
            <control shapeId="97286" r:id="rId9" name="Check Box 6">
              <controlPr defaultSize="0" autoFill="0" autoLine="0" autoPict="0">
                <anchor moveWithCells="1">
                  <from>
                    <xdr:col>3</xdr:col>
                    <xdr:colOff>19050</xdr:colOff>
                    <xdr:row>34</xdr:row>
                    <xdr:rowOff>628650</xdr:rowOff>
                  </from>
                  <to>
                    <xdr:col>3</xdr:col>
                    <xdr:colOff>590550</xdr:colOff>
                    <xdr:row>34</xdr:row>
                    <xdr:rowOff>914400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K37"/>
  <sheetViews>
    <sheetView view="pageBreakPreview" zoomScale="85" zoomScaleNormal="100" zoomScaleSheetLayoutView="85" zoomScalePageLayoutView="85" workbookViewId="0">
      <selection activeCell="A38" sqref="A38"/>
    </sheetView>
  </sheetViews>
  <sheetFormatPr defaultColWidth="0" defaultRowHeight="13"/>
  <cols>
    <col min="1" max="1" width="23" style="90" customWidth="1"/>
    <col min="2" max="2" width="14.26953125" style="90" customWidth="1"/>
    <col min="3" max="3" width="2" style="90" customWidth="1"/>
    <col min="4" max="4" width="23" style="90" customWidth="1"/>
    <col min="5" max="5" width="14.26953125" style="90" customWidth="1"/>
    <col min="6" max="6" width="2.26953125" style="90" customWidth="1"/>
    <col min="7" max="7" width="23" style="90" customWidth="1"/>
    <col min="8" max="8" width="14.453125" style="90" customWidth="1"/>
    <col min="9" max="9" width="2.08984375" style="90" customWidth="1"/>
    <col min="10" max="10" width="3.453125" style="90" customWidth="1"/>
    <col min="11" max="16384" width="0" style="90" hidden="1"/>
  </cols>
  <sheetData>
    <row r="1" spans="1:11" ht="24" customHeight="1">
      <c r="A1" s="147" t="s">
        <v>586</v>
      </c>
    </row>
    <row r="2" spans="1:11" ht="20.149999999999999" customHeight="1">
      <c r="A2" s="148" t="s">
        <v>549</v>
      </c>
      <c r="B2" s="1874" t="str">
        <f>IF(誓約書!Z11="","",誓約書!Z11)</f>
        <v/>
      </c>
      <c r="C2" s="1885"/>
      <c r="D2" s="1885"/>
      <c r="E2" s="1875"/>
      <c r="F2" s="149"/>
    </row>
    <row r="3" spans="1:11" ht="20.149999999999999" customHeight="1">
      <c r="A3" s="149"/>
      <c r="B3" s="149"/>
      <c r="C3" s="149"/>
      <c r="D3" s="149"/>
      <c r="E3" s="149"/>
      <c r="F3" s="149"/>
    </row>
    <row r="4" spans="1:11" ht="20.149999999999999" customHeight="1">
      <c r="A4" s="114" t="s">
        <v>587</v>
      </c>
      <c r="B4" s="149"/>
      <c r="C4" s="149"/>
      <c r="D4" s="149"/>
      <c r="E4" s="149"/>
      <c r="F4" s="149"/>
    </row>
    <row r="5" spans="1:11" ht="20.149999999999999" customHeight="1">
      <c r="A5" s="114"/>
      <c r="B5" s="149"/>
      <c r="C5" s="149"/>
      <c r="D5" s="149"/>
      <c r="E5" s="149"/>
      <c r="F5" s="149"/>
    </row>
    <row r="6" spans="1:11" ht="20.149999999999999" customHeight="1">
      <c r="A6" s="150" t="s">
        <v>1042</v>
      </c>
      <c r="B6" s="150"/>
      <c r="C6" s="150"/>
      <c r="D6" s="150"/>
      <c r="E6" s="150"/>
      <c r="F6" s="150"/>
      <c r="G6" s="150"/>
      <c r="H6" s="150"/>
      <c r="I6" s="150"/>
      <c r="J6" s="150"/>
    </row>
    <row r="7" spans="1:11" ht="20.149999999999999" customHeight="1">
      <c r="A7" s="150" t="s">
        <v>588</v>
      </c>
      <c r="B7" s="150"/>
      <c r="C7" s="150"/>
      <c r="D7" s="150"/>
      <c r="E7" s="150"/>
      <c r="F7" s="150"/>
      <c r="G7" s="150"/>
      <c r="H7" s="150"/>
      <c r="I7" s="150"/>
      <c r="J7" s="150"/>
    </row>
    <row r="8" spans="1:11" ht="20.149999999999999" customHeight="1">
      <c r="A8" s="150"/>
    </row>
    <row r="9" spans="1:11" ht="20.149999999999999" customHeight="1">
      <c r="A9" s="150" t="s">
        <v>589</v>
      </c>
    </row>
    <row r="10" spans="1:11" ht="20.149999999999999" customHeight="1">
      <c r="A10" s="150" t="s">
        <v>1064</v>
      </c>
    </row>
    <row r="11" spans="1:11" ht="54" customHeight="1">
      <c r="A11" s="1886"/>
      <c r="B11" s="1887"/>
      <c r="C11" s="1887"/>
      <c r="D11" s="1887"/>
      <c r="E11" s="1887"/>
      <c r="F11" s="1887"/>
      <c r="G11" s="1887"/>
      <c r="H11" s="1887"/>
      <c r="I11" s="1888"/>
      <c r="J11" s="151"/>
      <c r="K11" s="151"/>
    </row>
    <row r="13" spans="1:11" ht="20.149999999999999" customHeight="1">
      <c r="A13" s="150" t="s">
        <v>565</v>
      </c>
    </row>
    <row r="14" spans="1:11" ht="20.149999999999999" customHeight="1">
      <c r="A14" s="150" t="s">
        <v>590</v>
      </c>
    </row>
    <row r="15" spans="1:11" ht="54" customHeight="1">
      <c r="A15" s="1886"/>
      <c r="B15" s="1887"/>
      <c r="C15" s="1887"/>
      <c r="D15" s="1887"/>
      <c r="E15" s="1887"/>
      <c r="F15" s="1887"/>
      <c r="G15" s="1887"/>
      <c r="H15" s="1887"/>
      <c r="I15" s="1888"/>
      <c r="J15" s="152"/>
    </row>
    <row r="17" spans="1:10" ht="20.149999999999999" customHeight="1">
      <c r="A17" s="150" t="s">
        <v>566</v>
      </c>
    </row>
    <row r="18" spans="1:10" ht="20.149999999999999" customHeight="1">
      <c r="A18" s="1891" t="s">
        <v>1044</v>
      </c>
      <c r="B18" s="1891"/>
      <c r="C18" s="1891"/>
      <c r="D18" s="1891"/>
      <c r="E18" s="1891"/>
      <c r="F18" s="1891"/>
      <c r="G18" s="1891"/>
      <c r="H18" s="1891"/>
    </row>
    <row r="19" spans="1:10" ht="54" customHeight="1">
      <c r="A19" s="1886"/>
      <c r="B19" s="1887"/>
      <c r="C19" s="1887"/>
      <c r="D19" s="1887"/>
      <c r="E19" s="1887"/>
      <c r="F19" s="1887"/>
      <c r="G19" s="1887"/>
      <c r="H19" s="1887"/>
      <c r="I19" s="1888"/>
      <c r="J19" s="152"/>
    </row>
    <row r="21" spans="1:10" ht="20.65" customHeight="1">
      <c r="A21" s="153"/>
      <c r="B21" s="153"/>
      <c r="C21" s="153"/>
      <c r="D21" s="153"/>
      <c r="E21" s="153"/>
      <c r="F21" s="153"/>
      <c r="G21" s="153"/>
      <c r="H21" s="153"/>
      <c r="I21" s="153"/>
      <c r="J21" s="153"/>
    </row>
    <row r="22" spans="1:10" ht="20.65" customHeight="1">
      <c r="A22" s="153"/>
      <c r="B22" s="153"/>
      <c r="C22" s="153"/>
      <c r="D22" s="153"/>
      <c r="E22" s="153"/>
      <c r="F22" s="153"/>
      <c r="G22" s="153"/>
      <c r="H22" s="153"/>
      <c r="I22" s="153"/>
      <c r="J22" s="153"/>
    </row>
    <row r="24" spans="1:10" ht="20.149999999999999" customHeight="1">
      <c r="A24" s="1889" t="s">
        <v>1043</v>
      </c>
      <c r="B24" s="1889"/>
      <c r="C24" s="1889"/>
      <c r="D24" s="1889"/>
      <c r="E24" s="1889"/>
      <c r="F24" s="1889"/>
      <c r="G24" s="1889"/>
      <c r="H24" s="1889"/>
      <c r="I24" s="1889"/>
      <c r="J24" s="1889"/>
    </row>
    <row r="25" spans="1:10" ht="20.149999999999999" customHeight="1">
      <c r="A25" s="1889"/>
      <c r="B25" s="1889"/>
      <c r="C25" s="1889"/>
      <c r="D25" s="1889"/>
      <c r="E25" s="1889"/>
      <c r="F25" s="1889"/>
      <c r="G25" s="1889"/>
      <c r="H25" s="1889"/>
      <c r="I25" s="1889"/>
      <c r="J25" s="1889"/>
    </row>
    <row r="26" spans="1:10" ht="20.149999999999999" customHeight="1">
      <c r="A26" s="154"/>
      <c r="B26" s="154"/>
      <c r="C26" s="154"/>
      <c r="D26" s="154"/>
      <c r="E26" s="154"/>
      <c r="F26" s="154"/>
      <c r="G26" s="154"/>
      <c r="H26" s="154"/>
      <c r="I26" s="154"/>
      <c r="J26" s="154"/>
    </row>
    <row r="27" spans="1:10" ht="34.15" customHeight="1">
      <c r="A27" s="1890" t="s">
        <v>589</v>
      </c>
      <c r="B27" s="1890"/>
      <c r="C27" s="155"/>
      <c r="D27" s="1890" t="s">
        <v>565</v>
      </c>
      <c r="E27" s="1890"/>
      <c r="F27" s="155"/>
      <c r="G27" s="1890" t="s">
        <v>566</v>
      </c>
      <c r="H27" s="1890"/>
      <c r="I27" s="155"/>
      <c r="J27" s="156"/>
    </row>
    <row r="28" spans="1:10" ht="34.15" customHeight="1">
      <c r="A28" s="150"/>
      <c r="B28" s="150"/>
      <c r="C28" s="150"/>
      <c r="D28" s="150"/>
      <c r="F28" s="150"/>
      <c r="G28" s="150"/>
      <c r="H28" s="150"/>
      <c r="I28" s="150"/>
      <c r="J28" s="238"/>
    </row>
    <row r="29" spans="1:10" ht="27.65" customHeight="1">
      <c r="A29" s="94" t="s">
        <v>591</v>
      </c>
      <c r="B29" s="157"/>
      <c r="C29" s="155"/>
      <c r="D29" s="94" t="s">
        <v>591</v>
      </c>
      <c r="E29" s="157"/>
      <c r="F29" s="155"/>
      <c r="G29" s="94" t="s">
        <v>591</v>
      </c>
      <c r="H29" s="157"/>
      <c r="I29" s="155"/>
    </row>
    <row r="30" spans="1:10" ht="27.65" customHeight="1">
      <c r="A30" s="94" t="s">
        <v>1045</v>
      </c>
      <c r="B30" s="157"/>
      <c r="C30" s="155"/>
      <c r="D30" s="94" t="s">
        <v>1046</v>
      </c>
      <c r="E30" s="157"/>
      <c r="F30" s="155"/>
      <c r="G30" s="94" t="s">
        <v>1046</v>
      </c>
      <c r="H30" s="157"/>
      <c r="I30" s="155"/>
    </row>
    <row r="31" spans="1:10" ht="27.65" customHeight="1">
      <c r="A31" s="90" t="s">
        <v>592</v>
      </c>
      <c r="B31" s="157"/>
      <c r="C31" s="155"/>
      <c r="D31" s="90" t="s">
        <v>592</v>
      </c>
      <c r="E31" s="157"/>
      <c r="F31" s="155"/>
      <c r="G31" s="90" t="s">
        <v>592</v>
      </c>
      <c r="H31" s="157"/>
      <c r="I31" s="155"/>
    </row>
    <row r="32" spans="1:10" ht="20.149999999999999" customHeight="1"/>
    <row r="33" spans="1:10" ht="20.149999999999999" customHeight="1">
      <c r="A33" s="1872" t="s">
        <v>593</v>
      </c>
      <c r="B33" s="1872"/>
      <c r="C33" s="149"/>
      <c r="D33" s="1872" t="s">
        <v>593</v>
      </c>
      <c r="E33" s="1872"/>
      <c r="F33" s="149"/>
      <c r="G33" s="1872" t="s">
        <v>593</v>
      </c>
      <c r="H33" s="1872"/>
      <c r="I33" s="149"/>
      <c r="J33" s="94"/>
    </row>
    <row r="34" spans="1:10" ht="20.149999999999999" customHeight="1">
      <c r="A34" s="1872"/>
      <c r="B34" s="1872"/>
      <c r="C34" s="149"/>
      <c r="D34" s="1872"/>
      <c r="E34" s="1872"/>
      <c r="F34" s="149"/>
      <c r="G34" s="1872"/>
      <c r="H34" s="1872"/>
      <c r="I34" s="149"/>
      <c r="J34" s="94"/>
    </row>
    <row r="35" spans="1:10" ht="20.149999999999999" customHeight="1">
      <c r="A35" s="1881"/>
      <c r="B35" s="1882"/>
      <c r="C35" s="158"/>
      <c r="D35" s="1881"/>
      <c r="E35" s="1882"/>
      <c r="F35" s="158"/>
      <c r="G35" s="1881"/>
      <c r="H35" s="1882"/>
      <c r="I35" s="159"/>
    </row>
    <row r="36" spans="1:10" ht="20.149999999999999" customHeight="1">
      <c r="A36" s="1883"/>
      <c r="B36" s="1884"/>
      <c r="C36" s="158"/>
      <c r="D36" s="1883"/>
      <c r="E36" s="1884"/>
      <c r="F36" s="158"/>
      <c r="G36" s="1883"/>
      <c r="H36" s="1884"/>
      <c r="I36" s="159"/>
    </row>
    <row r="37" spans="1:10" ht="43.5" customHeight="1">
      <c r="A37" s="1879" t="s">
        <v>1075</v>
      </c>
      <c r="B37" s="1880"/>
      <c r="C37" s="1880"/>
      <c r="D37" s="1880"/>
      <c r="E37" s="1880"/>
      <c r="F37" s="1880"/>
      <c r="G37" s="1880"/>
      <c r="H37" s="1880"/>
    </row>
  </sheetData>
  <mergeCells count="16">
    <mergeCell ref="A37:H37"/>
    <mergeCell ref="A35:B36"/>
    <mergeCell ref="D35:E36"/>
    <mergeCell ref="G35:H36"/>
    <mergeCell ref="B2:E2"/>
    <mergeCell ref="A11:I11"/>
    <mergeCell ref="A15:I15"/>
    <mergeCell ref="A19:I19"/>
    <mergeCell ref="A24:J25"/>
    <mergeCell ref="A27:B27"/>
    <mergeCell ref="D27:E27"/>
    <mergeCell ref="G27:H27"/>
    <mergeCell ref="A33:B34"/>
    <mergeCell ref="D33:E34"/>
    <mergeCell ref="G33:H34"/>
    <mergeCell ref="A18:H18"/>
  </mergeCells>
  <phoneticPr fontId="4"/>
  <dataValidations count="1">
    <dataValidation type="list" allowBlank="1" showInputMessage="1" showErrorMessage="1" sqref="H29:I31 B29:C31 E29:F31" xr:uid="{00000000-0002-0000-1100-000000000000}">
      <formula1>"○"</formula1>
    </dataValidation>
  </dataValidations>
  <pageMargins left="0.78740157480314965" right="0.78740157480314965" top="0.59055118110236227" bottom="0.59055118110236227" header="0.51181102362204722" footer="0.39370078740157483"/>
  <pageSetup paperSize="9" scale="70" fitToHeight="0" orientation="portrait" r:id="rId1"/>
  <headerFooter alignWithMargins="0">
    <oddFooter>&amp;C&amp;14 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F133-D0BC-478B-ACE1-229CB86D2476}">
  <sheetPr>
    <tabColor rgb="FFFF0000"/>
    <pageSetUpPr fitToPage="1"/>
  </sheetPr>
  <dimension ref="A1:K51"/>
  <sheetViews>
    <sheetView view="pageBreakPreview" topLeftCell="A7" zoomScale="85" zoomScaleNormal="100" zoomScaleSheetLayoutView="85" zoomScalePageLayoutView="85" workbookViewId="0">
      <selection activeCell="M37" sqref="M37"/>
    </sheetView>
  </sheetViews>
  <sheetFormatPr defaultColWidth="12.6328125" defaultRowHeight="13"/>
  <cols>
    <col min="1" max="16384" width="12.6328125" style="539"/>
  </cols>
  <sheetData>
    <row r="1" spans="1:11" ht="24" customHeight="1">
      <c r="A1" s="538" t="s">
        <v>1047</v>
      </c>
    </row>
    <row r="2" spans="1:11" ht="24" customHeight="1">
      <c r="A2" s="538"/>
    </row>
    <row r="3" spans="1:11" ht="20.149999999999999" customHeight="1">
      <c r="A3" s="540" t="s">
        <v>549</v>
      </c>
      <c r="B3" s="1902" t="str">
        <f>IF(誓約書!Z11="","",誓約書!Z11)</f>
        <v/>
      </c>
      <c r="C3" s="1903"/>
      <c r="D3" s="1903"/>
      <c r="E3" s="1904"/>
      <c r="F3" s="536"/>
    </row>
    <row r="4" spans="1:11" ht="22" customHeight="1">
      <c r="A4" s="536"/>
      <c r="B4" s="536"/>
      <c r="C4" s="536"/>
      <c r="D4" s="536"/>
      <c r="E4" s="536"/>
      <c r="F4" s="536"/>
    </row>
    <row r="5" spans="1:11" ht="22" customHeight="1">
      <c r="A5" s="541" t="s">
        <v>1052</v>
      </c>
      <c r="B5" s="536"/>
      <c r="C5" s="536"/>
      <c r="D5" s="536"/>
      <c r="E5" s="536"/>
      <c r="F5" s="536"/>
    </row>
    <row r="6" spans="1:11" ht="10" customHeight="1">
      <c r="A6" s="542"/>
      <c r="B6" s="536"/>
      <c r="C6" s="536"/>
      <c r="D6" s="536"/>
      <c r="E6" s="536"/>
      <c r="F6" s="536"/>
    </row>
    <row r="7" spans="1:11" ht="22" customHeight="1">
      <c r="A7" s="1894" t="s">
        <v>1058</v>
      </c>
      <c r="B7" s="1894"/>
      <c r="C7" s="1894"/>
      <c r="D7" s="543"/>
      <c r="E7" s="1895" t="s">
        <v>1057</v>
      </c>
      <c r="F7" s="1895"/>
      <c r="G7" s="1895"/>
    </row>
    <row r="8" spans="1:11" ht="22" customHeight="1">
      <c r="A8" s="1900"/>
      <c r="B8" s="1900"/>
      <c r="C8" s="1900"/>
      <c r="D8" s="544"/>
      <c r="E8" s="1900"/>
      <c r="F8" s="1900"/>
      <c r="G8" s="1900"/>
      <c r="H8" s="544"/>
      <c r="I8" s="544"/>
      <c r="J8" s="544"/>
    </row>
    <row r="9" spans="1:11" ht="22" customHeight="1">
      <c r="A9" s="544"/>
      <c r="B9" s="544"/>
      <c r="C9" s="544"/>
      <c r="D9" s="544"/>
      <c r="E9" s="544"/>
      <c r="F9" s="544"/>
      <c r="G9" s="544"/>
      <c r="H9" s="544"/>
      <c r="I9" s="544"/>
      <c r="J9" s="544"/>
    </row>
    <row r="10" spans="1:11" ht="22" customHeight="1">
      <c r="A10" s="545" t="s">
        <v>1053</v>
      </c>
    </row>
    <row r="11" spans="1:11" ht="10" customHeight="1">
      <c r="A11" s="544"/>
    </row>
    <row r="12" spans="1:11" ht="22" customHeight="1">
      <c r="A12" s="1894" t="s">
        <v>1058</v>
      </c>
      <c r="B12" s="1894"/>
      <c r="C12" s="1894"/>
      <c r="D12" s="543"/>
      <c r="E12" s="1895" t="s">
        <v>1057</v>
      </c>
      <c r="F12" s="1895"/>
      <c r="G12" s="1895"/>
    </row>
    <row r="13" spans="1:11" ht="22" customHeight="1">
      <c r="A13" s="1894" t="s">
        <v>13</v>
      </c>
      <c r="B13" s="1894"/>
      <c r="C13" s="546"/>
      <c r="D13" s="544"/>
      <c r="E13" s="1894" t="s">
        <v>13</v>
      </c>
      <c r="F13" s="1894"/>
      <c r="G13" s="546"/>
      <c r="H13" s="547"/>
      <c r="I13" s="547"/>
      <c r="J13" s="547"/>
      <c r="K13" s="547"/>
    </row>
    <row r="14" spans="1:11" ht="22" customHeight="1">
      <c r="A14" s="1894" t="s">
        <v>1050</v>
      </c>
      <c r="B14" s="1894"/>
      <c r="C14" s="546"/>
      <c r="E14" s="1894" t="s">
        <v>1050</v>
      </c>
      <c r="F14" s="1894"/>
      <c r="G14" s="546"/>
    </row>
    <row r="15" spans="1:11" ht="22" customHeight="1">
      <c r="A15" s="1894" t="s">
        <v>1049</v>
      </c>
      <c r="B15" s="1894"/>
      <c r="C15" s="546"/>
      <c r="E15" s="1894" t="s">
        <v>1049</v>
      </c>
      <c r="F15" s="1894"/>
      <c r="G15" s="546"/>
    </row>
    <row r="16" spans="1:11" ht="22" customHeight="1">
      <c r="A16" s="1894" t="s">
        <v>1054</v>
      </c>
      <c r="B16" s="1894"/>
      <c r="C16" s="546"/>
      <c r="E16" s="1894" t="s">
        <v>1054</v>
      </c>
      <c r="F16" s="1894"/>
      <c r="G16" s="546"/>
    </row>
    <row r="17" spans="1:10" ht="22" customHeight="1">
      <c r="A17" s="1894" t="s">
        <v>1051</v>
      </c>
      <c r="B17" s="1894"/>
      <c r="C17" s="546"/>
      <c r="D17" s="547"/>
      <c r="E17" s="1894" t="s">
        <v>1051</v>
      </c>
      <c r="F17" s="1894"/>
      <c r="G17" s="546"/>
      <c r="H17" s="547"/>
      <c r="I17" s="547"/>
      <c r="J17" s="548"/>
    </row>
    <row r="18" spans="1:10" ht="22" customHeight="1">
      <c r="A18" s="1894" t="s">
        <v>139</v>
      </c>
      <c r="B18" s="1894"/>
      <c r="C18" s="549">
        <f>SUM(C13:C17)</f>
        <v>0</v>
      </c>
      <c r="E18" s="1894" t="s">
        <v>139</v>
      </c>
      <c r="F18" s="1894"/>
      <c r="G18" s="549">
        <f>SUM(G13:G17)</f>
        <v>0</v>
      </c>
    </row>
    <row r="19" spans="1:10" ht="22" customHeight="1">
      <c r="A19" s="544"/>
    </row>
    <row r="20" spans="1:10" ht="22" customHeight="1">
      <c r="A20" s="1898" t="s">
        <v>1059</v>
      </c>
      <c r="B20" s="1898"/>
      <c r="C20" s="1898"/>
      <c r="D20" s="1898"/>
      <c r="E20" s="1898"/>
      <c r="F20" s="1898"/>
      <c r="G20" s="1898"/>
      <c r="H20" s="1898"/>
      <c r="I20" s="1898"/>
      <c r="J20" s="1898"/>
    </row>
    <row r="21" spans="1:10" ht="22" customHeight="1">
      <c r="A21" s="1898" t="s">
        <v>1060</v>
      </c>
      <c r="B21" s="1898"/>
      <c r="C21" s="1898"/>
      <c r="D21" s="1898"/>
      <c r="E21" s="1898"/>
      <c r="F21" s="1898"/>
      <c r="G21" s="1898"/>
      <c r="H21" s="1898"/>
      <c r="I21" s="1898"/>
      <c r="J21" s="1898"/>
    </row>
    <row r="22" spans="1:10" ht="10" customHeight="1">
      <c r="A22" s="547"/>
      <c r="B22" s="547"/>
      <c r="C22" s="547"/>
      <c r="D22" s="547"/>
      <c r="E22" s="547"/>
      <c r="F22" s="547"/>
      <c r="G22" s="547"/>
      <c r="H22" s="547"/>
      <c r="I22" s="547"/>
      <c r="J22" s="548"/>
    </row>
    <row r="23" spans="1:10" ht="22" customHeight="1">
      <c r="A23" s="1894" t="s">
        <v>1048</v>
      </c>
      <c r="B23" s="1894"/>
      <c r="C23" s="1894"/>
      <c r="D23" s="1894"/>
      <c r="E23" s="1894"/>
    </row>
    <row r="24" spans="1:10" ht="22" customHeight="1">
      <c r="A24" s="1894" t="s">
        <v>1055</v>
      </c>
      <c r="B24" s="1894"/>
      <c r="C24" s="1899" t="s">
        <v>72</v>
      </c>
      <c r="D24" s="1899"/>
      <c r="E24" s="1899"/>
      <c r="F24" s="550"/>
      <c r="G24" s="550"/>
      <c r="H24" s="550"/>
      <c r="I24" s="550"/>
      <c r="J24" s="550"/>
    </row>
    <row r="25" spans="1:10" ht="22" customHeight="1">
      <c r="A25" s="1896" t="s">
        <v>549</v>
      </c>
      <c r="B25" s="1896"/>
      <c r="C25" s="1897"/>
      <c r="D25" s="1897"/>
      <c r="E25" s="1897"/>
      <c r="F25" s="550"/>
      <c r="G25" s="550"/>
      <c r="H25" s="550"/>
      <c r="I25" s="550"/>
      <c r="J25" s="550"/>
    </row>
    <row r="26" spans="1:10" ht="22" customHeight="1">
      <c r="A26" s="551"/>
      <c r="B26" s="551"/>
      <c r="C26" s="552"/>
      <c r="D26" s="552"/>
      <c r="E26" s="552"/>
      <c r="F26" s="550"/>
      <c r="G26" s="550"/>
      <c r="H26" s="550"/>
      <c r="I26" s="550"/>
      <c r="J26" s="550"/>
    </row>
    <row r="27" spans="1:10" ht="22" customHeight="1">
      <c r="A27" s="1894" t="s">
        <v>1057</v>
      </c>
      <c r="B27" s="1894"/>
      <c r="C27" s="1894"/>
      <c r="D27" s="1894"/>
      <c r="E27" s="1894"/>
      <c r="F27" s="550"/>
      <c r="G27" s="550"/>
      <c r="H27" s="550"/>
      <c r="I27" s="550"/>
      <c r="J27" s="550"/>
    </row>
    <row r="28" spans="1:10" s="537" customFormat="1" ht="22" customHeight="1">
      <c r="A28" s="1894" t="s">
        <v>1055</v>
      </c>
      <c r="B28" s="1894"/>
      <c r="C28" s="1899" t="s">
        <v>72</v>
      </c>
      <c r="D28" s="1899"/>
      <c r="E28" s="1899"/>
      <c r="F28" s="550"/>
      <c r="G28" s="550"/>
      <c r="H28" s="550"/>
      <c r="I28" s="550"/>
      <c r="J28" s="550"/>
    </row>
    <row r="29" spans="1:10" s="537" customFormat="1" ht="22" customHeight="1">
      <c r="A29" s="1896" t="s">
        <v>549</v>
      </c>
      <c r="B29" s="1896"/>
      <c r="C29" s="1897"/>
      <c r="D29" s="1897"/>
      <c r="E29" s="1897"/>
      <c r="F29" s="550"/>
      <c r="G29" s="550"/>
      <c r="H29" s="550"/>
      <c r="I29" s="550"/>
      <c r="J29" s="550"/>
    </row>
    <row r="30" spans="1:10" s="537" customFormat="1" ht="22" customHeight="1">
      <c r="A30" s="551"/>
      <c r="B30" s="551"/>
      <c r="C30" s="552"/>
      <c r="D30" s="552"/>
      <c r="E30" s="552"/>
      <c r="F30" s="550"/>
      <c r="G30" s="550"/>
      <c r="H30" s="550"/>
      <c r="I30" s="550"/>
      <c r="J30" s="550"/>
    </row>
    <row r="31" spans="1:10" s="537" customFormat="1" ht="22" customHeight="1">
      <c r="A31" s="1901" t="s">
        <v>1061</v>
      </c>
      <c r="B31" s="1901"/>
      <c r="C31" s="1901"/>
      <c r="D31" s="1901"/>
      <c r="E31" s="1901"/>
      <c r="F31" s="1901"/>
      <c r="G31" s="1901"/>
      <c r="H31" s="1901"/>
      <c r="I31" s="1901"/>
      <c r="J31" s="1901"/>
    </row>
    <row r="32" spans="1:10" s="537" customFormat="1" ht="10" customHeight="1">
      <c r="A32" s="551"/>
      <c r="B32" s="551"/>
      <c r="C32" s="552"/>
      <c r="D32" s="552"/>
      <c r="E32" s="552"/>
      <c r="F32" s="550"/>
      <c r="G32" s="550"/>
      <c r="H32" s="550"/>
      <c r="I32" s="550"/>
      <c r="J32" s="550"/>
    </row>
    <row r="33" spans="1:10" s="537" customFormat="1" ht="22" customHeight="1">
      <c r="A33" s="1894" t="s">
        <v>1056</v>
      </c>
      <c r="B33" s="1894"/>
      <c r="C33" s="1894"/>
      <c r="D33" s="553"/>
      <c r="E33" s="553"/>
      <c r="F33" s="553"/>
      <c r="G33" s="553"/>
      <c r="H33" s="553"/>
      <c r="I33" s="553"/>
      <c r="J33" s="553"/>
    </row>
    <row r="34" spans="1:10" s="537" customFormat="1" ht="22" customHeight="1">
      <c r="A34" s="1894" t="s">
        <v>1062</v>
      </c>
      <c r="B34" s="1894"/>
      <c r="C34" s="546" t="s">
        <v>1065</v>
      </c>
      <c r="D34" s="552"/>
      <c r="E34" s="552"/>
      <c r="F34" s="550"/>
      <c r="G34" s="550"/>
      <c r="H34" s="550"/>
      <c r="I34" s="550"/>
      <c r="J34" s="550"/>
    </row>
    <row r="35" spans="1:10" s="537" customFormat="1" ht="22" customHeight="1">
      <c r="A35" s="554"/>
      <c r="B35" s="554"/>
      <c r="C35" s="555"/>
      <c r="D35" s="556"/>
      <c r="E35" s="556"/>
      <c r="F35" s="550"/>
      <c r="G35" s="550"/>
      <c r="H35" s="550"/>
      <c r="I35" s="550"/>
      <c r="J35" s="550"/>
    </row>
    <row r="36" spans="1:10" s="537" customFormat="1" ht="22" customHeight="1">
      <c r="A36" s="1901" t="s">
        <v>1063</v>
      </c>
      <c r="B36" s="1901"/>
      <c r="C36" s="1901"/>
      <c r="D36" s="1901"/>
      <c r="E36" s="1901"/>
      <c r="F36" s="1901"/>
      <c r="G36" s="1901"/>
      <c r="H36" s="1901"/>
      <c r="I36" s="1901"/>
      <c r="J36" s="1901"/>
    </row>
    <row r="37" spans="1:10" s="537" customFormat="1" ht="10" customHeight="1">
      <c r="A37" s="551"/>
      <c r="B37" s="551"/>
      <c r="C37" s="552"/>
      <c r="D37" s="552"/>
      <c r="E37" s="552"/>
      <c r="F37" s="550"/>
      <c r="G37" s="550"/>
      <c r="H37" s="550"/>
      <c r="I37" s="550"/>
      <c r="J37" s="550"/>
    </row>
    <row r="38" spans="1:10" s="537" customFormat="1" ht="22" customHeight="1">
      <c r="A38" s="1895" t="s">
        <v>1066</v>
      </c>
      <c r="B38" s="1895"/>
      <c r="C38" s="1895"/>
      <c r="D38" s="1893"/>
      <c r="E38" s="1893"/>
      <c r="F38" s="1893"/>
      <c r="G38" s="1893"/>
      <c r="H38" s="1893"/>
      <c r="I38" s="1893"/>
      <c r="J38" s="553"/>
    </row>
    <row r="39" spans="1:10" s="537" customFormat="1" ht="22" customHeight="1">
      <c r="A39" s="1895"/>
      <c r="B39" s="1895"/>
      <c r="C39" s="1895"/>
      <c r="D39" s="1893"/>
      <c r="E39" s="1893"/>
      <c r="F39" s="1893"/>
      <c r="G39" s="1893"/>
      <c r="H39" s="1893"/>
      <c r="I39" s="1893"/>
      <c r="J39" s="550"/>
    </row>
    <row r="40" spans="1:10" s="537" customFormat="1" ht="22" customHeight="1">
      <c r="A40" s="1895" t="s">
        <v>1067</v>
      </c>
      <c r="B40" s="1895"/>
      <c r="C40" s="1895"/>
      <c r="D40" s="1893"/>
      <c r="E40" s="1893"/>
      <c r="F40" s="1893"/>
      <c r="G40" s="1893"/>
      <c r="H40" s="1893"/>
      <c r="I40" s="1893"/>
      <c r="J40" s="550"/>
    </row>
    <row r="41" spans="1:10" s="537" customFormat="1" ht="22" customHeight="1">
      <c r="A41" s="1895"/>
      <c r="B41" s="1895"/>
      <c r="C41" s="1895"/>
      <c r="D41" s="1893"/>
      <c r="E41" s="1893"/>
      <c r="F41" s="1893"/>
      <c r="G41" s="1893"/>
      <c r="H41" s="1893"/>
      <c r="I41" s="1893"/>
      <c r="J41" s="550"/>
    </row>
    <row r="42" spans="1:10" s="537" customFormat="1" ht="22" customHeight="1">
      <c r="A42" s="1895" t="s">
        <v>1068</v>
      </c>
      <c r="B42" s="1895"/>
      <c r="C42" s="1895"/>
      <c r="D42" s="1893"/>
      <c r="E42" s="1893"/>
      <c r="F42" s="1893"/>
      <c r="G42" s="1893"/>
      <c r="H42" s="1893"/>
      <c r="I42" s="1893"/>
      <c r="J42" s="550"/>
    </row>
    <row r="43" spans="1:10" ht="22" customHeight="1">
      <c r="A43" s="1895"/>
      <c r="B43" s="1895"/>
      <c r="C43" s="1895"/>
      <c r="D43" s="1893"/>
      <c r="E43" s="1893"/>
      <c r="F43" s="1893"/>
      <c r="G43" s="1893"/>
      <c r="H43" s="1893"/>
      <c r="I43" s="1893"/>
      <c r="J43" s="550"/>
    </row>
    <row r="44" spans="1:10" ht="22" customHeight="1">
      <c r="A44" s="1894" t="s">
        <v>1069</v>
      </c>
      <c r="B44" s="1894"/>
      <c r="C44" s="1894"/>
      <c r="D44" s="1892"/>
      <c r="E44" s="1892"/>
      <c r="F44" s="1892"/>
      <c r="G44" s="1892"/>
      <c r="H44" s="1892"/>
      <c r="I44" s="1892"/>
    </row>
    <row r="45" spans="1:10" ht="22" customHeight="1">
      <c r="A45" s="1894"/>
      <c r="B45" s="1894"/>
      <c r="C45" s="1894"/>
      <c r="D45" s="1892"/>
      <c r="E45" s="1892"/>
      <c r="F45" s="1892"/>
      <c r="G45" s="1892"/>
      <c r="H45" s="1892"/>
      <c r="I45" s="1892"/>
    </row>
    <row r="46" spans="1:10" ht="20.149999999999999" customHeight="1"/>
    <row r="47" spans="1:10" ht="20.149999999999999" customHeight="1"/>
    <row r="48" spans="1:10" ht="20.149999999999999" customHeight="1"/>
    <row r="49" ht="20.149999999999999" customHeight="1"/>
    <row r="50" ht="20.149999999999999" customHeight="1"/>
    <row r="51" ht="20.149999999999999" customHeight="1"/>
  </sheetData>
  <mergeCells count="43">
    <mergeCell ref="A7:C7"/>
    <mergeCell ref="A8:C8"/>
    <mergeCell ref="A31:J31"/>
    <mergeCell ref="A36:J36"/>
    <mergeCell ref="B3:E3"/>
    <mergeCell ref="E7:G7"/>
    <mergeCell ref="E8:G8"/>
    <mergeCell ref="A12:C12"/>
    <mergeCell ref="E12:G12"/>
    <mergeCell ref="A13:B13"/>
    <mergeCell ref="A18:B18"/>
    <mergeCell ref="E13:F13"/>
    <mergeCell ref="E14:F14"/>
    <mergeCell ref="E15:F15"/>
    <mergeCell ref="E16:F16"/>
    <mergeCell ref="E17:F17"/>
    <mergeCell ref="E18:F18"/>
    <mergeCell ref="A17:B17"/>
    <mergeCell ref="A16:B16"/>
    <mergeCell ref="A15:B15"/>
    <mergeCell ref="A14:B14"/>
    <mergeCell ref="A29:B29"/>
    <mergeCell ref="C29:E29"/>
    <mergeCell ref="A20:J20"/>
    <mergeCell ref="A21:J21"/>
    <mergeCell ref="A24:B24"/>
    <mergeCell ref="A23:E23"/>
    <mergeCell ref="C24:E24"/>
    <mergeCell ref="A25:B25"/>
    <mergeCell ref="C25:E25"/>
    <mergeCell ref="A27:E27"/>
    <mergeCell ref="A28:B28"/>
    <mergeCell ref="C28:E28"/>
    <mergeCell ref="D44:I45"/>
    <mergeCell ref="D42:I43"/>
    <mergeCell ref="D40:I41"/>
    <mergeCell ref="D38:I39"/>
    <mergeCell ref="A33:C33"/>
    <mergeCell ref="A34:B34"/>
    <mergeCell ref="A38:C39"/>
    <mergeCell ref="A44:C45"/>
    <mergeCell ref="A42:C43"/>
    <mergeCell ref="A40:C41"/>
  </mergeCells>
  <phoneticPr fontId="4"/>
  <pageMargins left="0.78740157480314965" right="0.78740157480314965" top="0.59055118110236227" bottom="0.59055118110236227" header="0.51181102362204722" footer="0.39370078740157483"/>
  <pageSetup paperSize="9" scale="75" fitToHeight="0" orientation="portrait" r:id="rId1"/>
  <headerFooter alignWithMargins="0">
    <oddFooter>&amp;C&amp;14 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O66"/>
  <sheetViews>
    <sheetView view="pageBreakPreview" zoomScale="85" zoomScaleNormal="100" zoomScaleSheetLayoutView="85" workbookViewId="0">
      <selection activeCell="BD12" sqref="BD12"/>
    </sheetView>
  </sheetViews>
  <sheetFormatPr defaultColWidth="9" defaultRowHeight="16.5"/>
  <cols>
    <col min="1" max="10" width="2.453125" style="15" customWidth="1"/>
    <col min="11" max="11" width="2.7265625" style="15" customWidth="1"/>
    <col min="12" max="37" width="2.453125" style="15" customWidth="1"/>
    <col min="38" max="38" width="2.453125" style="103" customWidth="1"/>
    <col min="39" max="91" width="2.453125" style="15" customWidth="1"/>
    <col min="92" max="16384" width="9" style="15"/>
  </cols>
  <sheetData>
    <row r="1" spans="1:41" ht="6.75" customHeight="1">
      <c r="A1" s="103"/>
    </row>
    <row r="2" spans="1:41" ht="13.5" customHeight="1">
      <c r="AH2" s="1905" t="s">
        <v>594</v>
      </c>
      <c r="AI2" s="1905"/>
      <c r="AJ2" s="1905"/>
      <c r="AK2" s="1905"/>
      <c r="AL2" s="1905"/>
      <c r="AM2" s="1905"/>
      <c r="AN2" s="1905"/>
    </row>
    <row r="3" spans="1:41" ht="13.5" customHeight="1">
      <c r="AL3" s="40"/>
      <c r="AM3" s="40"/>
      <c r="AN3" s="40"/>
    </row>
    <row r="4" spans="1:41">
      <c r="A4" s="1796" t="s">
        <v>595</v>
      </c>
      <c r="B4" s="1796"/>
      <c r="C4" s="1796"/>
      <c r="D4" s="1796"/>
      <c r="E4" s="1796"/>
      <c r="F4" s="1796"/>
      <c r="G4" s="1796"/>
      <c r="H4" s="1796"/>
      <c r="I4" s="1796"/>
      <c r="J4" s="1796"/>
      <c r="K4" s="1796"/>
      <c r="L4" s="1796"/>
      <c r="M4" s="1796"/>
      <c r="N4" s="1796"/>
      <c r="O4" s="1796"/>
      <c r="P4" s="1796"/>
      <c r="Q4" s="1796"/>
      <c r="R4" s="1796"/>
      <c r="S4" s="1796"/>
      <c r="T4" s="1796"/>
      <c r="U4" s="1796"/>
      <c r="V4" s="1796"/>
      <c r="W4" s="1796"/>
      <c r="X4" s="1796"/>
      <c r="Y4" s="1796"/>
      <c r="Z4" s="1796"/>
      <c r="AA4" s="1796"/>
      <c r="AB4" s="1796"/>
      <c r="AC4" s="1796"/>
      <c r="AD4" s="1796"/>
      <c r="AE4" s="1796"/>
      <c r="AF4" s="1796"/>
      <c r="AG4" s="1796"/>
      <c r="AH4" s="1796"/>
      <c r="AI4" s="1796"/>
      <c r="AJ4" s="1796"/>
      <c r="AK4" s="1796"/>
      <c r="AL4" s="1796"/>
      <c r="AM4" s="1796"/>
      <c r="AN4" s="1796"/>
      <c r="AO4" s="1796"/>
    </row>
    <row r="6" spans="1:41" ht="18" customHeight="1">
      <c r="B6" s="1906" t="s">
        <v>596</v>
      </c>
      <c r="C6" s="1906"/>
      <c r="D6" s="1906"/>
      <c r="E6" s="1906"/>
      <c r="F6" s="1906"/>
      <c r="G6" s="1907" t="str">
        <f>IF(誓約書!Z11="","",誓約書!Z11)</f>
        <v/>
      </c>
      <c r="H6" s="1908"/>
      <c r="I6" s="1908"/>
      <c r="J6" s="1908"/>
      <c r="K6" s="1908"/>
      <c r="L6" s="1908"/>
      <c r="M6" s="1908"/>
      <c r="N6" s="1908"/>
      <c r="O6" s="1908"/>
      <c r="P6" s="1908"/>
      <c r="Q6" s="1908"/>
      <c r="R6" s="1908"/>
      <c r="S6" s="1908"/>
      <c r="T6" s="1908"/>
      <c r="U6" s="1908"/>
      <c r="V6" s="1906" t="s">
        <v>597</v>
      </c>
      <c r="W6" s="1906"/>
      <c r="X6" s="1906"/>
      <c r="Y6" s="1906"/>
      <c r="Z6" s="1906"/>
      <c r="AA6" s="1908"/>
      <c r="AB6" s="1908"/>
      <c r="AC6" s="1908"/>
      <c r="AD6" s="1908"/>
      <c r="AE6" s="1908"/>
      <c r="AF6" s="1908"/>
      <c r="AG6" s="1908"/>
      <c r="AH6" s="1908"/>
      <c r="AI6" s="1908"/>
      <c r="AJ6" s="1908"/>
      <c r="AK6" s="1908"/>
      <c r="AL6" s="1908"/>
      <c r="AM6" s="1908"/>
      <c r="AN6" s="1908"/>
      <c r="AO6" s="3"/>
    </row>
    <row r="7" spans="1:41" ht="18" customHeight="1">
      <c r="B7" s="1906" t="s">
        <v>598</v>
      </c>
      <c r="C7" s="1906"/>
      <c r="D7" s="1906"/>
      <c r="E7" s="1906"/>
      <c r="F7" s="1906"/>
      <c r="G7" s="1906"/>
      <c r="H7" s="1908"/>
      <c r="I7" s="1908"/>
      <c r="J7" s="1908"/>
      <c r="K7" s="1908"/>
      <c r="L7" s="1908"/>
      <c r="M7" s="1908"/>
      <c r="N7" s="1908"/>
      <c r="O7" s="1908"/>
      <c r="P7" s="1908"/>
      <c r="Q7" s="1908"/>
      <c r="R7" s="1908"/>
      <c r="S7" s="1908"/>
      <c r="T7" s="1908"/>
      <c r="U7" s="1908"/>
      <c r="V7" s="1908"/>
      <c r="W7" s="1908"/>
      <c r="X7" s="1908"/>
      <c r="Y7" s="1908"/>
      <c r="Z7" s="1908"/>
      <c r="AA7" s="1908"/>
      <c r="AB7" s="1908"/>
      <c r="AC7" s="1908"/>
      <c r="AD7" s="1908"/>
      <c r="AE7" s="1908"/>
      <c r="AF7" s="1908"/>
      <c r="AG7" s="1908"/>
      <c r="AH7" s="1908"/>
      <c r="AI7" s="1908"/>
      <c r="AJ7" s="1908"/>
      <c r="AK7" s="1908"/>
      <c r="AL7" s="1908"/>
      <c r="AM7" s="1908"/>
      <c r="AN7" s="1908"/>
      <c r="AO7" s="3"/>
    </row>
    <row r="8" spans="1:41" ht="18" customHeight="1">
      <c r="B8" s="1909" t="s">
        <v>599</v>
      </c>
      <c r="C8" s="1910"/>
      <c r="D8" s="1910"/>
      <c r="E8" s="1910"/>
      <c r="F8" s="1911"/>
      <c r="G8" s="1912" t="s">
        <v>600</v>
      </c>
      <c r="H8" s="1913"/>
      <c r="I8" s="1913"/>
      <c r="J8" s="1914"/>
      <c r="K8" s="1915"/>
      <c r="L8" s="1916"/>
      <c r="M8" s="1916"/>
      <c r="N8" s="1916"/>
      <c r="O8" s="1916"/>
      <c r="P8" s="1916"/>
      <c r="Q8" s="1916"/>
      <c r="R8" s="1916"/>
      <c r="S8" s="1916"/>
      <c r="T8" s="1916"/>
      <c r="U8" s="1916"/>
      <c r="V8" s="1916"/>
      <c r="W8" s="1917"/>
      <c r="X8" s="1918" t="s">
        <v>601</v>
      </c>
      <c r="Y8" s="1918"/>
      <c r="Z8" s="1918"/>
      <c r="AA8" s="1918"/>
      <c r="AB8" s="1915"/>
      <c r="AC8" s="1916"/>
      <c r="AD8" s="1916"/>
      <c r="AE8" s="1916"/>
      <c r="AF8" s="1916"/>
      <c r="AG8" s="1916"/>
      <c r="AH8" s="1916"/>
      <c r="AI8" s="1916"/>
      <c r="AJ8" s="1916"/>
      <c r="AK8" s="1916"/>
      <c r="AL8" s="1916"/>
      <c r="AM8" s="1916"/>
      <c r="AN8" s="1917"/>
      <c r="AO8" s="3"/>
    </row>
    <row r="9" spans="1:41" ht="18" customHeight="1">
      <c r="B9" s="1906" t="s">
        <v>602</v>
      </c>
      <c r="C9" s="1906"/>
      <c r="D9" s="1906"/>
      <c r="E9" s="1906"/>
      <c r="F9" s="1908"/>
      <c r="G9" s="1908"/>
      <c r="H9" s="1906" t="s">
        <v>603</v>
      </c>
      <c r="I9" s="1906"/>
      <c r="J9" s="1906"/>
      <c r="K9" s="1908"/>
      <c r="L9" s="1908"/>
      <c r="M9" s="1922" t="s">
        <v>604</v>
      </c>
      <c r="N9" s="1922"/>
      <c r="O9" s="1922"/>
      <c r="P9" s="1906"/>
      <c r="Q9" s="1908"/>
      <c r="R9" s="1923"/>
      <c r="S9" s="1919" t="s">
        <v>605</v>
      </c>
      <c r="T9" s="1919"/>
      <c r="U9" s="1919"/>
      <c r="V9" s="1919"/>
      <c r="W9" s="1919"/>
      <c r="X9" s="1919"/>
      <c r="Y9" s="1920" t="s">
        <v>606</v>
      </c>
      <c r="Z9" s="1920"/>
      <c r="AA9" s="1920"/>
      <c r="AB9" s="1921"/>
      <c r="AC9" s="1921"/>
      <c r="AD9" s="1920" t="s">
        <v>607</v>
      </c>
      <c r="AE9" s="1920"/>
      <c r="AF9" s="1926"/>
      <c r="AG9" s="1921"/>
      <c r="AH9" s="1921"/>
      <c r="AI9" s="1927" t="s">
        <v>608</v>
      </c>
      <c r="AJ9" s="1906"/>
      <c r="AK9" s="1928"/>
      <c r="AL9" s="1924"/>
      <c r="AM9" s="1923"/>
      <c r="AN9" s="123" t="s">
        <v>609</v>
      </c>
    </row>
    <row r="10" spans="1:41" ht="18" customHeight="1">
      <c r="B10" s="1906" t="s">
        <v>610</v>
      </c>
      <c r="C10" s="1906"/>
      <c r="D10" s="1906"/>
      <c r="E10" s="1906"/>
      <c r="F10" s="1906"/>
      <c r="G10" s="1906"/>
      <c r="H10" s="1906"/>
      <c r="I10" s="1925" t="s">
        <v>611</v>
      </c>
      <c r="J10" s="1925"/>
      <c r="K10" s="1925"/>
      <c r="L10" s="1925"/>
      <c r="M10" s="1925"/>
      <c r="N10" s="1925"/>
      <c r="O10" s="1925"/>
      <c r="P10" s="1925"/>
      <c r="Q10" s="1925"/>
      <c r="R10" s="1925"/>
      <c r="S10" s="1925"/>
      <c r="T10" s="1925"/>
      <c r="U10" s="1925"/>
      <c r="V10" s="1925"/>
      <c r="W10" s="1925"/>
      <c r="X10" s="1925"/>
      <c r="Y10" s="1925"/>
      <c r="Z10" s="1925"/>
      <c r="AA10" s="1925"/>
      <c r="AB10" s="1906" t="s">
        <v>612</v>
      </c>
      <c r="AC10" s="1906"/>
      <c r="AD10" s="1906"/>
      <c r="AE10" s="1906"/>
      <c r="AF10" s="1906"/>
      <c r="AG10" s="1906"/>
      <c r="AH10" s="1906"/>
      <c r="AI10" s="1906"/>
      <c r="AJ10" s="1906"/>
      <c r="AK10" s="1906"/>
      <c r="AL10" s="1906"/>
      <c r="AM10" s="1906"/>
      <c r="AN10" s="1906"/>
    </row>
    <row r="11" spans="1:41" ht="18" customHeight="1">
      <c r="B11" s="1906" t="s">
        <v>613</v>
      </c>
      <c r="C11" s="1908"/>
      <c r="D11" s="1908"/>
      <c r="E11" s="1908"/>
      <c r="F11" s="1908"/>
      <c r="G11" s="124" t="s">
        <v>614</v>
      </c>
      <c r="H11" s="122"/>
      <c r="I11" s="122"/>
      <c r="J11" s="122"/>
      <c r="K11" s="122"/>
      <c r="L11" s="122"/>
      <c r="M11" s="122"/>
      <c r="N11" s="122"/>
      <c r="O11" s="122"/>
      <c r="P11" s="122"/>
      <c r="Q11" s="122"/>
      <c r="R11" s="122"/>
      <c r="S11" s="122"/>
      <c r="T11" s="122"/>
      <c r="U11" s="122"/>
      <c r="V11" s="122"/>
      <c r="W11" s="102"/>
      <c r="X11" s="127"/>
      <c r="Y11" s="127"/>
      <c r="Z11" s="127"/>
      <c r="AA11" s="127"/>
      <c r="AB11" s="126"/>
      <c r="AC11" s="126"/>
      <c r="AD11" s="126"/>
      <c r="AE11" s="123"/>
      <c r="AF11" s="3"/>
      <c r="AG11" s="3"/>
      <c r="AH11" s="3"/>
      <c r="AI11" s="3"/>
      <c r="AJ11" s="3"/>
      <c r="AK11" s="3"/>
      <c r="AL11" s="3"/>
      <c r="AM11" s="3"/>
      <c r="AN11" s="3"/>
    </row>
    <row r="13" spans="1:41" ht="13">
      <c r="B13" s="15" t="s">
        <v>615</v>
      </c>
      <c r="AL13" s="15"/>
    </row>
    <row r="14" spans="1:41" ht="13">
      <c r="B14" s="104" t="s">
        <v>616</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row>
    <row r="15" spans="1:41" ht="13">
      <c r="B15" s="1931" t="s">
        <v>617</v>
      </c>
      <c r="C15" s="1932"/>
      <c r="D15" s="1932"/>
      <c r="E15" s="1932"/>
      <c r="F15" s="1932"/>
      <c r="G15" s="1932"/>
      <c r="H15" s="1932"/>
      <c r="I15" s="1932"/>
      <c r="J15" s="1932"/>
      <c r="K15" s="1932"/>
      <c r="L15" s="1932"/>
      <c r="M15" s="1932"/>
      <c r="N15" s="1932"/>
      <c r="O15" s="1932"/>
      <c r="P15" s="1932"/>
      <c r="Q15" s="1932"/>
      <c r="R15" s="1932"/>
      <c r="S15" s="1932"/>
      <c r="T15" s="1933"/>
      <c r="U15" s="1931" t="s">
        <v>618</v>
      </c>
      <c r="V15" s="1932"/>
      <c r="W15" s="1932"/>
      <c r="X15" s="1932"/>
      <c r="Y15" s="1932"/>
      <c r="Z15" s="1932"/>
      <c r="AA15" s="1932"/>
      <c r="AB15" s="1932"/>
      <c r="AC15" s="1932"/>
      <c r="AD15" s="1932"/>
      <c r="AE15" s="1932"/>
      <c r="AF15" s="1932"/>
      <c r="AG15" s="1932"/>
      <c r="AH15" s="1932"/>
      <c r="AI15" s="1932"/>
      <c r="AJ15" s="1932"/>
      <c r="AK15" s="1932"/>
      <c r="AL15" s="1932"/>
      <c r="AM15" s="1932"/>
      <c r="AN15" s="1933"/>
    </row>
    <row r="16" spans="1:41" ht="13">
      <c r="B16" s="1934"/>
      <c r="C16" s="1935"/>
      <c r="D16" s="1935"/>
      <c r="E16" s="1935"/>
      <c r="F16" s="1935"/>
      <c r="G16" s="1935"/>
      <c r="H16" s="1935"/>
      <c r="I16" s="1935"/>
      <c r="J16" s="1935"/>
      <c r="K16" s="1935"/>
      <c r="L16" s="1935"/>
      <c r="M16" s="1935"/>
      <c r="N16" s="1935"/>
      <c r="O16" s="1935"/>
      <c r="P16" s="1935"/>
      <c r="Q16" s="1935"/>
      <c r="R16" s="1935"/>
      <c r="S16" s="1935"/>
      <c r="T16" s="1936"/>
      <c r="U16" s="1934"/>
      <c r="V16" s="1935"/>
      <c r="W16" s="1935"/>
      <c r="X16" s="1935"/>
      <c r="Y16" s="1935"/>
      <c r="Z16" s="1935"/>
      <c r="AA16" s="1935"/>
      <c r="AB16" s="1935"/>
      <c r="AC16" s="1935"/>
      <c r="AD16" s="1935"/>
      <c r="AE16" s="1935"/>
      <c r="AF16" s="1935"/>
      <c r="AG16" s="1935"/>
      <c r="AH16" s="1935"/>
      <c r="AI16" s="1935"/>
      <c r="AJ16" s="1935"/>
      <c r="AK16" s="1935"/>
      <c r="AL16" s="1935"/>
      <c r="AM16" s="1935"/>
      <c r="AN16" s="1936"/>
    </row>
    <row r="17" spans="2:40" ht="13">
      <c r="B17" s="1934"/>
      <c r="C17" s="1935"/>
      <c r="D17" s="1935"/>
      <c r="E17" s="1935"/>
      <c r="F17" s="1935"/>
      <c r="G17" s="1935"/>
      <c r="H17" s="1935"/>
      <c r="I17" s="1935"/>
      <c r="J17" s="1935"/>
      <c r="K17" s="1935"/>
      <c r="L17" s="1935"/>
      <c r="M17" s="1935"/>
      <c r="N17" s="1935"/>
      <c r="O17" s="1935"/>
      <c r="P17" s="1935"/>
      <c r="Q17" s="1935"/>
      <c r="R17" s="1935"/>
      <c r="S17" s="1935"/>
      <c r="T17" s="1936"/>
      <c r="U17" s="1934"/>
      <c r="V17" s="1935"/>
      <c r="W17" s="1935"/>
      <c r="X17" s="1935"/>
      <c r="Y17" s="1935"/>
      <c r="Z17" s="1935"/>
      <c r="AA17" s="1935"/>
      <c r="AB17" s="1935"/>
      <c r="AC17" s="1935"/>
      <c r="AD17" s="1935"/>
      <c r="AE17" s="1935"/>
      <c r="AF17" s="1935"/>
      <c r="AG17" s="1935"/>
      <c r="AH17" s="1935"/>
      <c r="AI17" s="1935"/>
      <c r="AJ17" s="1935"/>
      <c r="AK17" s="1935"/>
      <c r="AL17" s="1935"/>
      <c r="AM17" s="1935"/>
      <c r="AN17" s="1936"/>
    </row>
    <row r="18" spans="2:40" ht="13">
      <c r="B18" s="1934"/>
      <c r="C18" s="1935"/>
      <c r="D18" s="1935"/>
      <c r="E18" s="1935"/>
      <c r="F18" s="1935"/>
      <c r="G18" s="1935"/>
      <c r="H18" s="1935"/>
      <c r="I18" s="1935"/>
      <c r="J18" s="1935"/>
      <c r="K18" s="1935"/>
      <c r="L18" s="1935"/>
      <c r="M18" s="1935"/>
      <c r="N18" s="1935"/>
      <c r="O18" s="1935"/>
      <c r="P18" s="1935"/>
      <c r="Q18" s="1935"/>
      <c r="R18" s="1935"/>
      <c r="S18" s="1935"/>
      <c r="T18" s="1936"/>
      <c r="U18" s="1934"/>
      <c r="V18" s="1935"/>
      <c r="W18" s="1935"/>
      <c r="X18" s="1935"/>
      <c r="Y18" s="1935"/>
      <c r="Z18" s="1935"/>
      <c r="AA18" s="1935"/>
      <c r="AB18" s="1935"/>
      <c r="AC18" s="1935"/>
      <c r="AD18" s="1935"/>
      <c r="AE18" s="1935"/>
      <c r="AF18" s="1935"/>
      <c r="AG18" s="1935"/>
      <c r="AH18" s="1935"/>
      <c r="AI18" s="1935"/>
      <c r="AJ18" s="1935"/>
      <c r="AK18" s="1935"/>
      <c r="AL18" s="1935"/>
      <c r="AM18" s="1935"/>
      <c r="AN18" s="1936"/>
    </row>
    <row r="19" spans="2:40" ht="14.25" customHeight="1">
      <c r="B19" s="1937"/>
      <c r="C19" s="1938"/>
      <c r="D19" s="1938"/>
      <c r="E19" s="1938"/>
      <c r="F19" s="1938"/>
      <c r="G19" s="1938"/>
      <c r="H19" s="1938"/>
      <c r="I19" s="1938"/>
      <c r="J19" s="1938"/>
      <c r="K19" s="1938"/>
      <c r="L19" s="1938"/>
      <c r="M19" s="1938"/>
      <c r="N19" s="1938"/>
      <c r="O19" s="1938"/>
      <c r="P19" s="1938"/>
      <c r="Q19" s="1938"/>
      <c r="R19" s="1938"/>
      <c r="S19" s="1938"/>
      <c r="T19" s="1939"/>
      <c r="U19" s="1937"/>
      <c r="V19" s="1938"/>
      <c r="W19" s="1938"/>
      <c r="X19" s="1938"/>
      <c r="Y19" s="1938"/>
      <c r="Z19" s="1938"/>
      <c r="AA19" s="1938"/>
      <c r="AB19" s="1938"/>
      <c r="AC19" s="1938"/>
      <c r="AD19" s="1938"/>
      <c r="AE19" s="1938"/>
      <c r="AF19" s="1938"/>
      <c r="AG19" s="1938"/>
      <c r="AH19" s="1938"/>
      <c r="AI19" s="1938"/>
      <c r="AJ19" s="1938"/>
      <c r="AK19" s="1938"/>
      <c r="AL19" s="1938"/>
      <c r="AM19" s="1938"/>
      <c r="AN19" s="1939"/>
    </row>
    <row r="20" spans="2:40" ht="5.25" customHeight="1"/>
    <row r="21" spans="2:40" ht="13">
      <c r="B21" s="15" t="s">
        <v>619</v>
      </c>
      <c r="AL21" s="15"/>
    </row>
    <row r="22" spans="2:40" ht="15.75" customHeight="1">
      <c r="B22" s="1918" t="s">
        <v>620</v>
      </c>
      <c r="C22" s="1918"/>
      <c r="D22" s="1918"/>
      <c r="E22" s="1918"/>
      <c r="F22" s="1918"/>
      <c r="G22" s="1918"/>
      <c r="H22" s="1918"/>
      <c r="I22" s="1918"/>
      <c r="J22" s="1918"/>
      <c r="K22" s="1918"/>
      <c r="L22" s="1918"/>
      <c r="M22" s="1918"/>
      <c r="N22" s="1918"/>
      <c r="O22" s="1918"/>
      <c r="P22" s="1918"/>
      <c r="Q22" s="1918"/>
      <c r="R22" s="1918"/>
      <c r="S22" s="1918"/>
      <c r="T22" s="1918"/>
      <c r="U22" s="1918" t="s">
        <v>621</v>
      </c>
      <c r="V22" s="1918"/>
      <c r="W22" s="1918"/>
      <c r="X22" s="1918"/>
      <c r="Y22" s="1918"/>
      <c r="Z22" s="1918"/>
      <c r="AA22" s="1918"/>
      <c r="AB22" s="1918"/>
      <c r="AC22" s="1918"/>
      <c r="AD22" s="1918"/>
      <c r="AE22" s="1918"/>
      <c r="AF22" s="1918"/>
      <c r="AG22" s="1918"/>
      <c r="AH22" s="1918"/>
      <c r="AI22" s="1918"/>
      <c r="AJ22" s="1918"/>
      <c r="AK22" s="1918"/>
      <c r="AL22" s="1918"/>
      <c r="AM22" s="1918"/>
      <c r="AN22" s="1918"/>
    </row>
    <row r="23" spans="2:40" ht="13">
      <c r="B23" s="1918"/>
      <c r="C23" s="1918"/>
      <c r="D23" s="1918"/>
      <c r="E23" s="1918"/>
      <c r="F23" s="1918"/>
      <c r="G23" s="1918"/>
      <c r="H23" s="1918"/>
      <c r="I23" s="1918"/>
      <c r="J23" s="1918"/>
      <c r="K23" s="1918"/>
      <c r="L23" s="1918"/>
      <c r="M23" s="1918"/>
      <c r="N23" s="1918"/>
      <c r="O23" s="1918"/>
      <c r="P23" s="1918"/>
      <c r="Q23" s="1918"/>
      <c r="R23" s="1918"/>
      <c r="S23" s="1918"/>
      <c r="T23" s="1918"/>
      <c r="U23" s="1918"/>
      <c r="V23" s="1918"/>
      <c r="W23" s="1918"/>
      <c r="X23" s="1918"/>
      <c r="Y23" s="1918"/>
      <c r="Z23" s="1918"/>
      <c r="AA23" s="1918"/>
      <c r="AB23" s="1918"/>
      <c r="AC23" s="1918"/>
      <c r="AD23" s="1918"/>
      <c r="AE23" s="1918"/>
      <c r="AF23" s="1918"/>
      <c r="AG23" s="1918"/>
      <c r="AH23" s="1918"/>
      <c r="AI23" s="1918"/>
      <c r="AJ23" s="1918"/>
      <c r="AK23" s="1918"/>
      <c r="AL23" s="1918"/>
      <c r="AM23" s="1918"/>
      <c r="AN23" s="1918"/>
    </row>
    <row r="24" spans="2:40" ht="13">
      <c r="B24" s="1918"/>
      <c r="C24" s="1918"/>
      <c r="D24" s="1918"/>
      <c r="E24" s="1918"/>
      <c r="F24" s="1918"/>
      <c r="G24" s="1918"/>
      <c r="H24" s="1918"/>
      <c r="I24" s="1918"/>
      <c r="J24" s="1918"/>
      <c r="K24" s="1918"/>
      <c r="L24" s="1918"/>
      <c r="M24" s="1918"/>
      <c r="N24" s="1918"/>
      <c r="O24" s="1918"/>
      <c r="P24" s="1918"/>
      <c r="Q24" s="1918"/>
      <c r="R24" s="1918"/>
      <c r="S24" s="1918"/>
      <c r="T24" s="1918"/>
      <c r="U24" s="1918"/>
      <c r="V24" s="1918"/>
      <c r="W24" s="1918"/>
      <c r="X24" s="1918"/>
      <c r="Y24" s="1918"/>
      <c r="Z24" s="1918"/>
      <c r="AA24" s="1918"/>
      <c r="AB24" s="1918"/>
      <c r="AC24" s="1918"/>
      <c r="AD24" s="1918"/>
      <c r="AE24" s="1918"/>
      <c r="AF24" s="1918"/>
      <c r="AG24" s="1918"/>
      <c r="AH24" s="1918"/>
      <c r="AI24" s="1918"/>
      <c r="AJ24" s="1918"/>
      <c r="AK24" s="1918"/>
      <c r="AL24" s="1918"/>
      <c r="AM24" s="1918"/>
      <c r="AN24" s="1918"/>
    </row>
    <row r="25" spans="2:40" ht="13">
      <c r="B25" s="1918"/>
      <c r="C25" s="1918"/>
      <c r="D25" s="1918"/>
      <c r="E25" s="1918"/>
      <c r="F25" s="1918"/>
      <c r="G25" s="1918"/>
      <c r="H25" s="1918"/>
      <c r="I25" s="1918"/>
      <c r="J25" s="1918"/>
      <c r="K25" s="1918"/>
      <c r="L25" s="1918"/>
      <c r="M25" s="1918"/>
      <c r="N25" s="1918"/>
      <c r="O25" s="1918"/>
      <c r="P25" s="1918"/>
      <c r="Q25" s="1918"/>
      <c r="R25" s="1918"/>
      <c r="S25" s="1918"/>
      <c r="T25" s="1918"/>
      <c r="U25" s="1918"/>
      <c r="V25" s="1918"/>
      <c r="W25" s="1918"/>
      <c r="X25" s="1918"/>
      <c r="Y25" s="1918"/>
      <c r="Z25" s="1918"/>
      <c r="AA25" s="1918"/>
      <c r="AB25" s="1918"/>
      <c r="AC25" s="1918"/>
      <c r="AD25" s="1918"/>
      <c r="AE25" s="1918"/>
      <c r="AF25" s="1918"/>
      <c r="AG25" s="1918"/>
      <c r="AH25" s="1918"/>
      <c r="AI25" s="1918"/>
      <c r="AJ25" s="1918"/>
      <c r="AK25" s="1918"/>
      <c r="AL25" s="1918"/>
      <c r="AM25" s="1918"/>
      <c r="AN25" s="1918"/>
    </row>
    <row r="26" spans="2:40" ht="13">
      <c r="B26" s="1918"/>
      <c r="C26" s="1918"/>
      <c r="D26" s="1918"/>
      <c r="E26" s="1918"/>
      <c r="F26" s="1918"/>
      <c r="G26" s="1918"/>
      <c r="H26" s="1918"/>
      <c r="I26" s="1918"/>
      <c r="J26" s="1918"/>
      <c r="K26" s="1918"/>
      <c r="L26" s="1918"/>
      <c r="M26" s="1918"/>
      <c r="N26" s="1918"/>
      <c r="O26" s="1918"/>
      <c r="P26" s="1918"/>
      <c r="Q26" s="1918"/>
      <c r="R26" s="1918"/>
      <c r="S26" s="1918"/>
      <c r="T26" s="1918"/>
      <c r="U26" s="1918"/>
      <c r="V26" s="1918"/>
      <c r="W26" s="1918"/>
      <c r="X26" s="1918"/>
      <c r="Y26" s="1918"/>
      <c r="Z26" s="1918"/>
      <c r="AA26" s="1918"/>
      <c r="AB26" s="1918"/>
      <c r="AC26" s="1918"/>
      <c r="AD26" s="1918"/>
      <c r="AE26" s="1918"/>
      <c r="AF26" s="1918"/>
      <c r="AG26" s="1918"/>
      <c r="AH26" s="1918"/>
      <c r="AI26" s="1918"/>
      <c r="AJ26" s="1918"/>
      <c r="AK26" s="1918"/>
      <c r="AL26" s="1918"/>
      <c r="AM26" s="1918"/>
      <c r="AN26" s="1918"/>
    </row>
    <row r="27" spans="2:40" ht="13">
      <c r="B27" s="1940" t="s">
        <v>622</v>
      </c>
      <c r="C27" s="1941"/>
      <c r="D27" s="1941"/>
      <c r="E27" s="1941"/>
      <c r="F27" s="1941"/>
      <c r="G27" s="1941"/>
      <c r="H27" s="1941"/>
      <c r="I27" s="1941"/>
      <c r="J27" s="1941"/>
      <c r="K27" s="1941"/>
      <c r="L27" s="1941"/>
      <c r="M27" s="1941"/>
      <c r="N27" s="1941"/>
      <c r="O27" s="1941"/>
      <c r="P27" s="1941"/>
      <c r="Q27" s="1941"/>
      <c r="R27" s="1941"/>
      <c r="S27" s="1941"/>
      <c r="T27" s="1941"/>
      <c r="U27" s="1941"/>
      <c r="V27" s="1941"/>
      <c r="W27" s="1941"/>
      <c r="X27" s="1941"/>
      <c r="Y27" s="1941"/>
      <c r="Z27" s="1941"/>
      <c r="AA27" s="1941"/>
      <c r="AB27" s="1941"/>
      <c r="AC27" s="1941"/>
      <c r="AD27" s="1941"/>
      <c r="AE27" s="1941"/>
      <c r="AF27" s="1941"/>
      <c r="AG27" s="1941"/>
      <c r="AH27" s="1941"/>
      <c r="AI27" s="1941"/>
      <c r="AJ27" s="1941"/>
      <c r="AK27" s="1941"/>
      <c r="AL27" s="1941"/>
      <c r="AM27" s="1941"/>
      <c r="AN27" s="1941"/>
    </row>
    <row r="28" spans="2:40" ht="13">
      <c r="B28" s="1942"/>
      <c r="C28" s="1942"/>
      <c r="D28" s="1942"/>
      <c r="E28" s="1942"/>
      <c r="F28" s="1942"/>
      <c r="G28" s="1942"/>
      <c r="H28" s="1942"/>
      <c r="I28" s="1942"/>
      <c r="J28" s="1942"/>
      <c r="K28" s="1942"/>
      <c r="L28" s="1942"/>
      <c r="M28" s="1942"/>
      <c r="N28" s="1942"/>
      <c r="O28" s="1942"/>
      <c r="P28" s="1942"/>
      <c r="Q28" s="1942"/>
      <c r="R28" s="1942"/>
      <c r="S28" s="1942"/>
      <c r="T28" s="1942"/>
      <c r="U28" s="1942"/>
      <c r="V28" s="1942"/>
      <c r="W28" s="1942"/>
      <c r="X28" s="1942"/>
      <c r="Y28" s="1942"/>
      <c r="Z28" s="1942"/>
      <c r="AA28" s="1942"/>
      <c r="AB28" s="1942"/>
      <c r="AC28" s="1942"/>
      <c r="AD28" s="1942"/>
      <c r="AE28" s="1942"/>
      <c r="AF28" s="1942"/>
      <c r="AG28" s="1942"/>
      <c r="AH28" s="1942"/>
      <c r="AI28" s="1942"/>
      <c r="AJ28" s="1942"/>
      <c r="AK28" s="1942"/>
      <c r="AL28" s="1942"/>
      <c r="AM28" s="1942"/>
      <c r="AN28" s="1942"/>
    </row>
    <row r="29" spans="2:40" ht="7.5" customHeight="1"/>
    <row r="30" spans="2:40" ht="13">
      <c r="B30" s="15" t="s">
        <v>623</v>
      </c>
      <c r="AL30" s="15"/>
    </row>
    <row r="31" spans="2:40" ht="15.75" customHeight="1">
      <c r="B31" s="1918" t="s">
        <v>624</v>
      </c>
      <c r="C31" s="1918"/>
      <c r="D31" s="1918"/>
      <c r="E31" s="1918"/>
      <c r="F31" s="1918"/>
      <c r="G31" s="1918"/>
      <c r="H31" s="1918"/>
      <c r="I31" s="1918"/>
      <c r="J31" s="1918"/>
      <c r="K31" s="1918"/>
      <c r="L31" s="1918"/>
      <c r="M31" s="1918"/>
      <c r="N31" s="1918"/>
      <c r="O31" s="1918"/>
      <c r="P31" s="1918"/>
      <c r="Q31" s="1918"/>
      <c r="R31" s="1918"/>
      <c r="S31" s="1918"/>
      <c r="T31" s="1918"/>
      <c r="U31" s="1918" t="s">
        <v>625</v>
      </c>
      <c r="V31" s="1918"/>
      <c r="W31" s="1918"/>
      <c r="X31" s="1918"/>
      <c r="Y31" s="1918"/>
      <c r="Z31" s="1918"/>
      <c r="AA31" s="1918"/>
      <c r="AB31" s="1918"/>
      <c r="AC31" s="1918"/>
      <c r="AD31" s="1918"/>
      <c r="AE31" s="1918"/>
      <c r="AF31" s="1918"/>
      <c r="AG31" s="1918"/>
      <c r="AH31" s="1918"/>
      <c r="AI31" s="1918"/>
      <c r="AJ31" s="1918"/>
      <c r="AK31" s="1918"/>
      <c r="AL31" s="1918"/>
      <c r="AM31" s="1918"/>
      <c r="AN31" s="1918"/>
    </row>
    <row r="32" spans="2:40" ht="11.25" customHeight="1">
      <c r="B32" s="1943" t="s">
        <v>626</v>
      </c>
      <c r="C32" s="1944"/>
      <c r="D32" s="1944"/>
      <c r="E32" s="1944"/>
      <c r="F32" s="1944"/>
      <c r="G32" s="1944"/>
      <c r="H32" s="1944"/>
      <c r="I32" s="1944"/>
      <c r="J32" s="1944"/>
      <c r="K32" s="1944"/>
      <c r="L32" s="1944"/>
      <c r="M32" s="1944"/>
      <c r="N32" s="1944"/>
      <c r="O32" s="1944"/>
      <c r="P32" s="1944"/>
      <c r="Q32" s="1944"/>
      <c r="R32" s="1944"/>
      <c r="S32" s="1944"/>
      <c r="T32" s="1945"/>
      <c r="U32" s="1943" t="s">
        <v>626</v>
      </c>
      <c r="V32" s="1944"/>
      <c r="W32" s="1944"/>
      <c r="X32" s="1944"/>
      <c r="Y32" s="1944"/>
      <c r="Z32" s="1944"/>
      <c r="AA32" s="1944"/>
      <c r="AB32" s="1944"/>
      <c r="AC32" s="1944"/>
      <c r="AD32" s="1944"/>
      <c r="AE32" s="1944"/>
      <c r="AF32" s="1944"/>
      <c r="AG32" s="1944"/>
      <c r="AH32" s="1944"/>
      <c r="AI32" s="1944"/>
      <c r="AJ32" s="1944"/>
      <c r="AK32" s="1944"/>
      <c r="AL32" s="1944"/>
      <c r="AM32" s="1944"/>
      <c r="AN32" s="1945"/>
    </row>
    <row r="33" spans="2:40" ht="11.25" customHeight="1">
      <c r="B33" s="1946"/>
      <c r="C33" s="1947"/>
      <c r="D33" s="1947"/>
      <c r="E33" s="1947"/>
      <c r="F33" s="1947"/>
      <c r="G33" s="1947"/>
      <c r="H33" s="1947"/>
      <c r="I33" s="1947"/>
      <c r="J33" s="1947"/>
      <c r="K33" s="1947"/>
      <c r="L33" s="1947"/>
      <c r="M33" s="1947"/>
      <c r="N33" s="1947"/>
      <c r="O33" s="1947"/>
      <c r="P33" s="1947"/>
      <c r="Q33" s="1947"/>
      <c r="R33" s="1947"/>
      <c r="S33" s="1947"/>
      <c r="T33" s="1948"/>
      <c r="U33" s="1946"/>
      <c r="V33" s="1947"/>
      <c r="W33" s="1947"/>
      <c r="X33" s="1947"/>
      <c r="Y33" s="1947"/>
      <c r="Z33" s="1947"/>
      <c r="AA33" s="1947"/>
      <c r="AB33" s="1947"/>
      <c r="AC33" s="1947"/>
      <c r="AD33" s="1947"/>
      <c r="AE33" s="1947"/>
      <c r="AF33" s="1947"/>
      <c r="AG33" s="1947"/>
      <c r="AH33" s="1947"/>
      <c r="AI33" s="1947"/>
      <c r="AJ33" s="1947"/>
      <c r="AK33" s="1947"/>
      <c r="AL33" s="1947"/>
      <c r="AM33" s="1947"/>
      <c r="AN33" s="1948"/>
    </row>
    <row r="34" spans="2:40" ht="13">
      <c r="B34" s="1929" t="s">
        <v>627</v>
      </c>
      <c r="C34" s="1929"/>
      <c r="D34" s="1929"/>
      <c r="E34" s="1929"/>
      <c r="F34" s="1929"/>
      <c r="G34" s="1929"/>
      <c r="H34" s="1929"/>
      <c r="I34" s="1929"/>
      <c r="J34" s="1929"/>
      <c r="K34" s="1929"/>
      <c r="L34" s="1929"/>
      <c r="M34" s="1929"/>
      <c r="N34" s="1929"/>
      <c r="O34" s="1929"/>
      <c r="P34" s="1929"/>
      <c r="Q34" s="1929"/>
      <c r="R34" s="1929"/>
      <c r="S34" s="1929"/>
      <c r="T34" s="1929"/>
      <c r="U34" s="1929" t="s">
        <v>628</v>
      </c>
      <c r="V34" s="1929"/>
      <c r="W34" s="1929"/>
      <c r="X34" s="1929"/>
      <c r="Y34" s="1929"/>
      <c r="Z34" s="1929"/>
      <c r="AA34" s="1929"/>
      <c r="AB34" s="1929"/>
      <c r="AC34" s="1929"/>
      <c r="AD34" s="1929"/>
      <c r="AE34" s="1929"/>
      <c r="AF34" s="1929"/>
      <c r="AG34" s="1929"/>
      <c r="AH34" s="1929"/>
      <c r="AI34" s="1929"/>
      <c r="AJ34" s="1929"/>
      <c r="AK34" s="1929"/>
      <c r="AL34" s="1929"/>
      <c r="AM34" s="1929"/>
      <c r="AN34" s="1929"/>
    </row>
    <row r="35" spans="2:40" ht="13">
      <c r="B35" s="1930"/>
      <c r="C35" s="1930"/>
      <c r="D35" s="1930"/>
      <c r="E35" s="1930"/>
      <c r="F35" s="1930"/>
      <c r="G35" s="1930"/>
      <c r="H35" s="1930"/>
      <c r="I35" s="1930"/>
      <c r="J35" s="1930"/>
      <c r="K35" s="1930"/>
      <c r="L35" s="1930"/>
      <c r="M35" s="1930"/>
      <c r="N35" s="1930"/>
      <c r="O35" s="1930"/>
      <c r="P35" s="1930"/>
      <c r="Q35" s="1930"/>
      <c r="R35" s="1930"/>
      <c r="S35" s="1930"/>
      <c r="T35" s="1930"/>
      <c r="U35" s="1930"/>
      <c r="V35" s="1930"/>
      <c r="W35" s="1930"/>
      <c r="X35" s="1930"/>
      <c r="Y35" s="1930"/>
      <c r="Z35" s="1930"/>
      <c r="AA35" s="1930"/>
      <c r="AB35" s="1930"/>
      <c r="AC35" s="1930"/>
      <c r="AD35" s="1930"/>
      <c r="AE35" s="1930"/>
      <c r="AF35" s="1930"/>
      <c r="AG35" s="1930"/>
      <c r="AH35" s="1930"/>
      <c r="AI35" s="1930"/>
      <c r="AJ35" s="1930"/>
      <c r="AK35" s="1930"/>
      <c r="AL35" s="1930"/>
      <c r="AM35" s="1930"/>
      <c r="AN35" s="1930"/>
    </row>
    <row r="36" spans="2:40" ht="13">
      <c r="B36" s="1930"/>
      <c r="C36" s="1930"/>
      <c r="D36" s="1930"/>
      <c r="E36" s="1930"/>
      <c r="F36" s="1930"/>
      <c r="G36" s="1930"/>
      <c r="H36" s="1930"/>
      <c r="I36" s="1930"/>
      <c r="J36" s="1930"/>
      <c r="K36" s="1930"/>
      <c r="L36" s="1930"/>
      <c r="M36" s="1930"/>
      <c r="N36" s="1930"/>
      <c r="O36" s="1930"/>
      <c r="P36" s="1930"/>
      <c r="Q36" s="1930"/>
      <c r="R36" s="1930"/>
      <c r="S36" s="1930"/>
      <c r="T36" s="1930"/>
      <c r="U36" s="1930"/>
      <c r="V36" s="1930"/>
      <c r="W36" s="1930"/>
      <c r="X36" s="1930"/>
      <c r="Y36" s="1930"/>
      <c r="Z36" s="1930"/>
      <c r="AA36" s="1930"/>
      <c r="AB36" s="1930"/>
      <c r="AC36" s="1930"/>
      <c r="AD36" s="1930"/>
      <c r="AE36" s="1930"/>
      <c r="AF36" s="1930"/>
      <c r="AG36" s="1930"/>
      <c r="AH36" s="1930"/>
      <c r="AI36" s="1930"/>
      <c r="AJ36" s="1930"/>
      <c r="AK36" s="1930"/>
      <c r="AL36" s="1930"/>
      <c r="AM36" s="1930"/>
      <c r="AN36" s="1930"/>
    </row>
    <row r="37" spans="2:40" ht="13">
      <c r="B37" s="1930"/>
      <c r="C37" s="1930"/>
      <c r="D37" s="1930"/>
      <c r="E37" s="1930"/>
      <c r="F37" s="1930"/>
      <c r="G37" s="1930"/>
      <c r="H37" s="1930"/>
      <c r="I37" s="1930"/>
      <c r="J37" s="1930"/>
      <c r="K37" s="1930"/>
      <c r="L37" s="1930"/>
      <c r="M37" s="1930"/>
      <c r="N37" s="1930"/>
      <c r="O37" s="1930"/>
      <c r="P37" s="1930"/>
      <c r="Q37" s="1930"/>
      <c r="R37" s="1930"/>
      <c r="S37" s="1930"/>
      <c r="T37" s="1930"/>
      <c r="U37" s="1930"/>
      <c r="V37" s="1930"/>
      <c r="W37" s="1930"/>
      <c r="X37" s="1930"/>
      <c r="Y37" s="1930"/>
      <c r="Z37" s="1930"/>
      <c r="AA37" s="1930"/>
      <c r="AB37" s="1930"/>
      <c r="AC37" s="1930"/>
      <c r="AD37" s="1930"/>
      <c r="AE37" s="1930"/>
      <c r="AF37" s="1930"/>
      <c r="AG37" s="1930"/>
      <c r="AH37" s="1930"/>
      <c r="AI37" s="1930"/>
      <c r="AJ37" s="1930"/>
      <c r="AK37" s="1930"/>
      <c r="AL37" s="1930"/>
      <c r="AM37" s="1930"/>
      <c r="AN37" s="1930"/>
    </row>
    <row r="38" spans="2:40" s="105" customFormat="1" ht="11">
      <c r="B38" s="104" t="s">
        <v>629</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row>
    <row r="39" spans="2:40" ht="8.25" customHeight="1"/>
    <row r="40" spans="2:40" ht="13">
      <c r="B40" s="15" t="s">
        <v>630</v>
      </c>
      <c r="AL40" s="15"/>
    </row>
    <row r="41" spans="2:40" ht="13">
      <c r="B41" s="1918" t="s">
        <v>631</v>
      </c>
      <c r="C41" s="1918"/>
      <c r="D41" s="1918"/>
      <c r="E41" s="1918"/>
      <c r="F41" s="1918"/>
      <c r="G41" s="1918"/>
      <c r="H41" s="1918"/>
      <c r="I41" s="1918"/>
      <c r="J41" s="1918"/>
      <c r="K41" s="1918"/>
      <c r="L41" s="1918"/>
      <c r="M41" s="1918"/>
      <c r="N41" s="1918"/>
      <c r="O41" s="1918"/>
      <c r="P41" s="1918"/>
      <c r="Q41" s="1918"/>
      <c r="R41" s="1918"/>
      <c r="S41" s="1918"/>
      <c r="T41" s="1918"/>
      <c r="U41" s="1918" t="s">
        <v>632</v>
      </c>
      <c r="V41" s="1918"/>
      <c r="W41" s="1918"/>
      <c r="X41" s="1918"/>
      <c r="Y41" s="1918"/>
      <c r="Z41" s="1918"/>
      <c r="AA41" s="1918"/>
      <c r="AB41" s="1918"/>
      <c r="AC41" s="1918"/>
      <c r="AD41" s="1918"/>
      <c r="AE41" s="1918"/>
      <c r="AF41" s="1918"/>
      <c r="AG41" s="1918"/>
      <c r="AH41" s="1918"/>
      <c r="AI41" s="1918"/>
      <c r="AJ41" s="1918"/>
      <c r="AK41" s="1918"/>
      <c r="AL41" s="1918"/>
      <c r="AM41" s="1918"/>
      <c r="AN41" s="1918"/>
    </row>
    <row r="42" spans="2:40" ht="11.25" customHeight="1">
      <c r="B42" s="1949" t="s">
        <v>626</v>
      </c>
      <c r="C42" s="1949"/>
      <c r="D42" s="1949"/>
      <c r="E42" s="1949"/>
      <c r="F42" s="1949"/>
      <c r="G42" s="1949"/>
      <c r="H42" s="1949"/>
      <c r="I42" s="1949"/>
      <c r="J42" s="1949"/>
      <c r="K42" s="1949"/>
      <c r="L42" s="1949"/>
      <c r="M42" s="1949"/>
      <c r="N42" s="1949"/>
      <c r="O42" s="1949"/>
      <c r="P42" s="1949"/>
      <c r="Q42" s="1949"/>
      <c r="R42" s="1949"/>
      <c r="S42" s="1949"/>
      <c r="T42" s="1949"/>
      <c r="U42" s="1949" t="s">
        <v>626</v>
      </c>
      <c r="V42" s="1949"/>
      <c r="W42" s="1949"/>
      <c r="X42" s="1949"/>
      <c r="Y42" s="1949"/>
      <c r="Z42" s="1949"/>
      <c r="AA42" s="1949"/>
      <c r="AB42" s="1949"/>
      <c r="AC42" s="1949"/>
      <c r="AD42" s="1949"/>
      <c r="AE42" s="1949"/>
      <c r="AF42" s="1949"/>
      <c r="AG42" s="1949"/>
      <c r="AH42" s="1949"/>
      <c r="AI42" s="1949"/>
      <c r="AJ42" s="1949"/>
      <c r="AK42" s="1949"/>
      <c r="AL42" s="1949"/>
      <c r="AM42" s="1949"/>
      <c r="AN42" s="1949"/>
    </row>
    <row r="43" spans="2:40" ht="11.25" customHeight="1">
      <c r="B43" s="1950"/>
      <c r="C43" s="1950"/>
      <c r="D43" s="1950"/>
      <c r="E43" s="1950"/>
      <c r="F43" s="1950"/>
      <c r="G43" s="1950"/>
      <c r="H43" s="1950"/>
      <c r="I43" s="1950"/>
      <c r="J43" s="1950"/>
      <c r="K43" s="1950"/>
      <c r="L43" s="1950"/>
      <c r="M43" s="1950"/>
      <c r="N43" s="1950"/>
      <c r="O43" s="1950"/>
      <c r="P43" s="1950"/>
      <c r="Q43" s="1950"/>
      <c r="R43" s="1950"/>
      <c r="S43" s="1950"/>
      <c r="T43" s="1950"/>
      <c r="U43" s="1950"/>
      <c r="V43" s="1950"/>
      <c r="W43" s="1950"/>
      <c r="X43" s="1950"/>
      <c r="Y43" s="1950"/>
      <c r="Z43" s="1950"/>
      <c r="AA43" s="1950"/>
      <c r="AB43" s="1950"/>
      <c r="AC43" s="1950"/>
      <c r="AD43" s="1950"/>
      <c r="AE43" s="1950"/>
      <c r="AF43" s="1950"/>
      <c r="AG43" s="1950"/>
      <c r="AH43" s="1950"/>
      <c r="AI43" s="1950"/>
      <c r="AJ43" s="1950"/>
      <c r="AK43" s="1950"/>
      <c r="AL43" s="1950"/>
      <c r="AM43" s="1950"/>
      <c r="AN43" s="1950"/>
    </row>
    <row r="44" spans="2:40" ht="13">
      <c r="B44" s="1929" t="s">
        <v>627</v>
      </c>
      <c r="C44" s="1929"/>
      <c r="D44" s="1929"/>
      <c r="E44" s="1929"/>
      <c r="F44" s="1929"/>
      <c r="G44" s="1929"/>
      <c r="H44" s="1929"/>
      <c r="I44" s="1929"/>
      <c r="J44" s="1929"/>
      <c r="K44" s="1929"/>
      <c r="L44" s="1929"/>
      <c r="M44" s="1929"/>
      <c r="N44" s="1929"/>
      <c r="O44" s="1929"/>
      <c r="P44" s="1929"/>
      <c r="Q44" s="1929"/>
      <c r="R44" s="1929"/>
      <c r="S44" s="1929"/>
      <c r="T44" s="1929"/>
      <c r="U44" s="1929" t="s">
        <v>628</v>
      </c>
      <c r="V44" s="1929"/>
      <c r="W44" s="1929"/>
      <c r="X44" s="1929"/>
      <c r="Y44" s="1929"/>
      <c r="Z44" s="1929"/>
      <c r="AA44" s="1929"/>
      <c r="AB44" s="1929"/>
      <c r="AC44" s="1929"/>
      <c r="AD44" s="1929"/>
      <c r="AE44" s="1929"/>
      <c r="AF44" s="1929"/>
      <c r="AG44" s="1929"/>
      <c r="AH44" s="1929"/>
      <c r="AI44" s="1929"/>
      <c r="AJ44" s="1929"/>
      <c r="AK44" s="1929"/>
      <c r="AL44" s="1929"/>
      <c r="AM44" s="1929"/>
      <c r="AN44" s="1929"/>
    </row>
    <row r="45" spans="2:40" ht="13">
      <c r="B45" s="1930"/>
      <c r="C45" s="1930"/>
      <c r="D45" s="1930"/>
      <c r="E45" s="1930"/>
      <c r="F45" s="1930"/>
      <c r="G45" s="1930"/>
      <c r="H45" s="1930"/>
      <c r="I45" s="1930"/>
      <c r="J45" s="1930"/>
      <c r="K45" s="1930"/>
      <c r="L45" s="1930"/>
      <c r="M45" s="1930"/>
      <c r="N45" s="1930"/>
      <c r="O45" s="1930"/>
      <c r="P45" s="1930"/>
      <c r="Q45" s="1930"/>
      <c r="R45" s="1930"/>
      <c r="S45" s="1930"/>
      <c r="T45" s="1930"/>
      <c r="U45" s="1930"/>
      <c r="V45" s="1930"/>
      <c r="W45" s="1930"/>
      <c r="X45" s="1930"/>
      <c r="Y45" s="1930"/>
      <c r="Z45" s="1930"/>
      <c r="AA45" s="1930"/>
      <c r="AB45" s="1930"/>
      <c r="AC45" s="1930"/>
      <c r="AD45" s="1930"/>
      <c r="AE45" s="1930"/>
      <c r="AF45" s="1930"/>
      <c r="AG45" s="1930"/>
      <c r="AH45" s="1930"/>
      <c r="AI45" s="1930"/>
      <c r="AJ45" s="1930"/>
      <c r="AK45" s="1930"/>
      <c r="AL45" s="1930"/>
      <c r="AM45" s="1930"/>
      <c r="AN45" s="1930"/>
    </row>
    <row r="46" spans="2:40" ht="13">
      <c r="B46" s="1930"/>
      <c r="C46" s="1930"/>
      <c r="D46" s="1930"/>
      <c r="E46" s="1930"/>
      <c r="F46" s="1930"/>
      <c r="G46" s="1930"/>
      <c r="H46" s="1930"/>
      <c r="I46" s="1930"/>
      <c r="J46" s="1930"/>
      <c r="K46" s="1930"/>
      <c r="L46" s="1930"/>
      <c r="M46" s="1930"/>
      <c r="N46" s="1930"/>
      <c r="O46" s="1930"/>
      <c r="P46" s="1930"/>
      <c r="Q46" s="1930"/>
      <c r="R46" s="1930"/>
      <c r="S46" s="1930"/>
      <c r="T46" s="1930"/>
      <c r="U46" s="1930"/>
      <c r="V46" s="1930"/>
      <c r="W46" s="1930"/>
      <c r="X46" s="1930"/>
      <c r="Y46" s="1930"/>
      <c r="Z46" s="1930"/>
      <c r="AA46" s="1930"/>
      <c r="AB46" s="1930"/>
      <c r="AC46" s="1930"/>
      <c r="AD46" s="1930"/>
      <c r="AE46" s="1930"/>
      <c r="AF46" s="1930"/>
      <c r="AG46" s="1930"/>
      <c r="AH46" s="1930"/>
      <c r="AI46" s="1930"/>
      <c r="AJ46" s="1930"/>
      <c r="AK46" s="1930"/>
      <c r="AL46" s="1930"/>
      <c r="AM46" s="1930"/>
      <c r="AN46" s="1930"/>
    </row>
    <row r="47" spans="2:40" ht="13">
      <c r="B47" s="1930"/>
      <c r="C47" s="1930"/>
      <c r="D47" s="1930"/>
      <c r="E47" s="1930"/>
      <c r="F47" s="1930"/>
      <c r="G47" s="1930"/>
      <c r="H47" s="1930"/>
      <c r="I47" s="1930"/>
      <c r="J47" s="1930"/>
      <c r="K47" s="1930"/>
      <c r="L47" s="1930"/>
      <c r="M47" s="1930"/>
      <c r="N47" s="1930"/>
      <c r="O47" s="1930"/>
      <c r="P47" s="1930"/>
      <c r="Q47" s="1930"/>
      <c r="R47" s="1930"/>
      <c r="S47" s="1930"/>
      <c r="T47" s="1930"/>
      <c r="U47" s="1930"/>
      <c r="V47" s="1930"/>
      <c r="W47" s="1930"/>
      <c r="X47" s="1930"/>
      <c r="Y47" s="1930"/>
      <c r="Z47" s="1930"/>
      <c r="AA47" s="1930"/>
      <c r="AB47" s="1930"/>
      <c r="AC47" s="1930"/>
      <c r="AD47" s="1930"/>
      <c r="AE47" s="1930"/>
      <c r="AF47" s="1930"/>
      <c r="AG47" s="1930"/>
      <c r="AH47" s="1930"/>
      <c r="AI47" s="1930"/>
      <c r="AJ47" s="1930"/>
      <c r="AK47" s="1930"/>
      <c r="AL47" s="1930"/>
      <c r="AM47" s="1930"/>
      <c r="AN47" s="1930"/>
    </row>
    <row r="48" spans="2:40" ht="6.75" customHeight="1"/>
    <row r="49" spans="2:40" ht="13">
      <c r="B49" s="15" t="s">
        <v>633</v>
      </c>
      <c r="AL49" s="15"/>
    </row>
    <row r="50" spans="2:40" ht="13">
      <c r="B50" s="1918" t="s">
        <v>634</v>
      </c>
      <c r="C50" s="1918"/>
      <c r="D50" s="1918"/>
      <c r="E50" s="1918"/>
      <c r="F50" s="1918"/>
      <c r="G50" s="1918"/>
      <c r="H50" s="1918"/>
      <c r="I50" s="1918"/>
      <c r="J50" s="1918"/>
      <c r="K50" s="1918"/>
      <c r="L50" s="1918"/>
      <c r="M50" s="1918"/>
      <c r="N50" s="1918"/>
      <c r="O50" s="1918"/>
      <c r="P50" s="1918"/>
      <c r="Q50" s="1918"/>
      <c r="R50" s="1918"/>
      <c r="S50" s="1918"/>
      <c r="T50" s="1918"/>
      <c r="U50" s="1918" t="s">
        <v>635</v>
      </c>
      <c r="V50" s="1918"/>
      <c r="W50" s="1918"/>
      <c r="X50" s="1918"/>
      <c r="Y50" s="1918"/>
      <c r="Z50" s="1918"/>
      <c r="AA50" s="1918"/>
      <c r="AB50" s="1918"/>
      <c r="AC50" s="1918"/>
      <c r="AD50" s="1918"/>
      <c r="AE50" s="1918"/>
      <c r="AF50" s="1918"/>
      <c r="AG50" s="1918"/>
      <c r="AH50" s="1918"/>
      <c r="AI50" s="1918"/>
      <c r="AJ50" s="1918"/>
      <c r="AK50" s="1918"/>
      <c r="AL50" s="1918"/>
      <c r="AM50" s="1918"/>
      <c r="AN50" s="1918"/>
    </row>
    <row r="51" spans="2:40" ht="11.25" customHeight="1">
      <c r="B51" s="1949" t="s">
        <v>626</v>
      </c>
      <c r="C51" s="1949"/>
      <c r="D51" s="1949"/>
      <c r="E51" s="1949"/>
      <c r="F51" s="1949"/>
      <c r="G51" s="1949"/>
      <c r="H51" s="1949"/>
      <c r="I51" s="1949"/>
      <c r="J51" s="1949"/>
      <c r="K51" s="1949"/>
      <c r="L51" s="1949"/>
      <c r="M51" s="1949"/>
      <c r="N51" s="1949"/>
      <c r="O51" s="1949"/>
      <c r="P51" s="1949"/>
      <c r="Q51" s="1949"/>
      <c r="R51" s="1949"/>
      <c r="S51" s="1949"/>
      <c r="T51" s="1949"/>
      <c r="U51" s="1949" t="s">
        <v>626</v>
      </c>
      <c r="V51" s="1949"/>
      <c r="W51" s="1949"/>
      <c r="X51" s="1949"/>
      <c r="Y51" s="1949"/>
      <c r="Z51" s="1949"/>
      <c r="AA51" s="1949"/>
      <c r="AB51" s="1949"/>
      <c r="AC51" s="1949"/>
      <c r="AD51" s="1949"/>
      <c r="AE51" s="1949"/>
      <c r="AF51" s="1949"/>
      <c r="AG51" s="1949"/>
      <c r="AH51" s="1949"/>
      <c r="AI51" s="1949"/>
      <c r="AJ51" s="1949"/>
      <c r="AK51" s="1949"/>
      <c r="AL51" s="1949"/>
      <c r="AM51" s="1949"/>
      <c r="AN51" s="1949"/>
    </row>
    <row r="52" spans="2:40" ht="11.25" customHeight="1">
      <c r="B52" s="1949"/>
      <c r="C52" s="1949"/>
      <c r="D52" s="1949"/>
      <c r="E52" s="1949"/>
      <c r="F52" s="1949"/>
      <c r="G52" s="1949"/>
      <c r="H52" s="1949"/>
      <c r="I52" s="1949"/>
      <c r="J52" s="1949"/>
      <c r="K52" s="1949"/>
      <c r="L52" s="1949"/>
      <c r="M52" s="1949"/>
      <c r="N52" s="1949"/>
      <c r="O52" s="1949"/>
      <c r="P52" s="1949"/>
      <c r="Q52" s="1949"/>
      <c r="R52" s="1949"/>
      <c r="S52" s="1949"/>
      <c r="T52" s="1949"/>
      <c r="U52" s="1949"/>
      <c r="V52" s="1949"/>
      <c r="W52" s="1949"/>
      <c r="X52" s="1949"/>
      <c r="Y52" s="1949"/>
      <c r="Z52" s="1949"/>
      <c r="AA52" s="1949"/>
      <c r="AB52" s="1949"/>
      <c r="AC52" s="1949"/>
      <c r="AD52" s="1949"/>
      <c r="AE52" s="1949"/>
      <c r="AF52" s="1949"/>
      <c r="AG52" s="1949"/>
      <c r="AH52" s="1949"/>
      <c r="AI52" s="1949"/>
      <c r="AJ52" s="1949"/>
      <c r="AK52" s="1949"/>
      <c r="AL52" s="1949"/>
      <c r="AM52" s="1949"/>
      <c r="AN52" s="1949"/>
    </row>
    <row r="53" spans="2:40" ht="6" customHeight="1"/>
    <row r="54" spans="2:40">
      <c r="B54" s="15" t="s">
        <v>636</v>
      </c>
    </row>
    <row r="55" spans="2:40" ht="13">
      <c r="B55" s="1918" t="s">
        <v>637</v>
      </c>
      <c r="C55" s="1918"/>
      <c r="D55" s="1918"/>
      <c r="E55" s="1918"/>
      <c r="F55" s="1918"/>
      <c r="G55" s="1918"/>
      <c r="H55" s="1918"/>
      <c r="I55" s="1918"/>
      <c r="J55" s="1918"/>
      <c r="K55" s="1918"/>
      <c r="L55" s="1918"/>
      <c r="M55" s="1918"/>
      <c r="N55" s="1918"/>
      <c r="O55" s="1918"/>
      <c r="P55" s="1918"/>
      <c r="Q55" s="1918"/>
      <c r="R55" s="1918"/>
      <c r="S55" s="1918"/>
      <c r="T55" s="1918"/>
      <c r="U55" s="1918" t="s">
        <v>638</v>
      </c>
      <c r="V55" s="1918"/>
      <c r="W55" s="1918"/>
      <c r="X55" s="1918"/>
      <c r="Y55" s="1918"/>
      <c r="Z55" s="1918"/>
      <c r="AA55" s="1918"/>
      <c r="AB55" s="1918"/>
      <c r="AC55" s="1918"/>
      <c r="AD55" s="1918"/>
      <c r="AE55" s="1918"/>
      <c r="AF55" s="1918"/>
      <c r="AG55" s="1918"/>
      <c r="AH55" s="1918"/>
      <c r="AI55" s="1918"/>
      <c r="AJ55" s="1918"/>
      <c r="AK55" s="1918"/>
      <c r="AL55" s="1918"/>
      <c r="AM55" s="1918"/>
      <c r="AN55" s="1918"/>
    </row>
    <row r="56" spans="2:40" ht="11.25" customHeight="1">
      <c r="B56" s="1943" t="s">
        <v>626</v>
      </c>
      <c r="C56" s="1944"/>
      <c r="D56" s="1944"/>
      <c r="E56" s="1944"/>
      <c r="F56" s="1944"/>
      <c r="G56" s="1944"/>
      <c r="H56" s="1944"/>
      <c r="I56" s="1944"/>
      <c r="J56" s="1944"/>
      <c r="K56" s="1944"/>
      <c r="L56" s="1944"/>
      <c r="M56" s="1944"/>
      <c r="N56" s="1944"/>
      <c r="O56" s="1944"/>
      <c r="P56" s="1944"/>
      <c r="Q56" s="1944"/>
      <c r="R56" s="1944"/>
      <c r="S56" s="1944"/>
      <c r="T56" s="1945"/>
      <c r="U56" s="1943" t="s">
        <v>626</v>
      </c>
      <c r="V56" s="1944"/>
      <c r="W56" s="1944"/>
      <c r="X56" s="1944"/>
      <c r="Y56" s="1944"/>
      <c r="Z56" s="1944"/>
      <c r="AA56" s="1944"/>
      <c r="AB56" s="1944"/>
      <c r="AC56" s="1944"/>
      <c r="AD56" s="1944"/>
      <c r="AE56" s="1944"/>
      <c r="AF56" s="1944"/>
      <c r="AG56" s="1944"/>
      <c r="AH56" s="1944"/>
      <c r="AI56" s="1944"/>
      <c r="AJ56" s="1944"/>
      <c r="AK56" s="1944"/>
      <c r="AL56" s="1944"/>
      <c r="AM56" s="1944"/>
      <c r="AN56" s="1945"/>
    </row>
    <row r="57" spans="2:40" ht="11.25" customHeight="1">
      <c r="B57" s="1946"/>
      <c r="C57" s="1947"/>
      <c r="D57" s="1947"/>
      <c r="E57" s="1947"/>
      <c r="F57" s="1947"/>
      <c r="G57" s="1947"/>
      <c r="H57" s="1947"/>
      <c r="I57" s="1947"/>
      <c r="J57" s="1947"/>
      <c r="K57" s="1947"/>
      <c r="L57" s="1947"/>
      <c r="M57" s="1947"/>
      <c r="N57" s="1947"/>
      <c r="O57" s="1947"/>
      <c r="P57" s="1947"/>
      <c r="Q57" s="1947"/>
      <c r="R57" s="1947"/>
      <c r="S57" s="1947"/>
      <c r="T57" s="1948"/>
      <c r="U57" s="1946"/>
      <c r="V57" s="1947"/>
      <c r="W57" s="1947"/>
      <c r="X57" s="1947"/>
      <c r="Y57" s="1947"/>
      <c r="Z57" s="1947"/>
      <c r="AA57" s="1947"/>
      <c r="AB57" s="1947"/>
      <c r="AC57" s="1947"/>
      <c r="AD57" s="1947"/>
      <c r="AE57" s="1947"/>
      <c r="AF57" s="1947"/>
      <c r="AG57" s="1947"/>
      <c r="AH57" s="1947"/>
      <c r="AI57" s="1947"/>
      <c r="AJ57" s="1947"/>
      <c r="AK57" s="1947"/>
      <c r="AL57" s="1947"/>
      <c r="AM57" s="1947"/>
      <c r="AN57" s="1948"/>
    </row>
    <row r="58" spans="2:40" ht="13">
      <c r="B58" s="1951" t="s">
        <v>628</v>
      </c>
      <c r="C58" s="1951"/>
      <c r="D58" s="1951"/>
      <c r="E58" s="1951"/>
      <c r="F58" s="1951"/>
      <c r="G58" s="1951"/>
      <c r="H58" s="1951"/>
      <c r="I58" s="1951"/>
      <c r="J58" s="1951"/>
      <c r="K58" s="1951"/>
      <c r="L58" s="1951"/>
      <c r="M58" s="1951"/>
      <c r="N58" s="1951"/>
      <c r="O58" s="1951"/>
      <c r="P58" s="1951"/>
      <c r="Q58" s="1951"/>
      <c r="R58" s="1951"/>
      <c r="S58" s="1951"/>
      <c r="T58" s="1951"/>
      <c r="U58" s="1951" t="s">
        <v>628</v>
      </c>
      <c r="V58" s="1951"/>
      <c r="W58" s="1951"/>
      <c r="X58" s="1951"/>
      <c r="Y58" s="1951"/>
      <c r="Z58" s="1951"/>
      <c r="AA58" s="1951"/>
      <c r="AB58" s="1951"/>
      <c r="AC58" s="1951"/>
      <c r="AD58" s="1951"/>
      <c r="AE58" s="1951"/>
      <c r="AF58" s="1951"/>
      <c r="AG58" s="1951"/>
      <c r="AH58" s="1951"/>
      <c r="AI58" s="1951"/>
      <c r="AJ58" s="1951"/>
      <c r="AK58" s="1951"/>
      <c r="AL58" s="1951"/>
      <c r="AM58" s="1951"/>
      <c r="AN58" s="1951"/>
    </row>
    <row r="59" spans="2:40" ht="13">
      <c r="B59" s="1930"/>
      <c r="C59" s="1930"/>
      <c r="D59" s="1930"/>
      <c r="E59" s="1930"/>
      <c r="F59" s="1930"/>
      <c r="G59" s="1930"/>
      <c r="H59" s="1930"/>
      <c r="I59" s="1930"/>
      <c r="J59" s="1930"/>
      <c r="K59" s="1930"/>
      <c r="L59" s="1930"/>
      <c r="M59" s="1930"/>
      <c r="N59" s="1930"/>
      <c r="O59" s="1930"/>
      <c r="P59" s="1930"/>
      <c r="Q59" s="1930"/>
      <c r="R59" s="1930"/>
      <c r="S59" s="1930"/>
      <c r="T59" s="1930"/>
      <c r="U59" s="1930"/>
      <c r="V59" s="1930"/>
      <c r="W59" s="1930"/>
      <c r="X59" s="1930"/>
      <c r="Y59" s="1930"/>
      <c r="Z59" s="1930"/>
      <c r="AA59" s="1930"/>
      <c r="AB59" s="1930"/>
      <c r="AC59" s="1930"/>
      <c r="AD59" s="1930"/>
      <c r="AE59" s="1930"/>
      <c r="AF59" s="1930"/>
      <c r="AG59" s="1930"/>
      <c r="AH59" s="1930"/>
      <c r="AI59" s="1930"/>
      <c r="AJ59" s="1930"/>
      <c r="AK59" s="1930"/>
      <c r="AL59" s="1930"/>
      <c r="AM59" s="1930"/>
      <c r="AN59" s="1930"/>
    </row>
    <row r="60" spans="2:40" ht="13">
      <c r="B60" s="1930"/>
      <c r="C60" s="1930"/>
      <c r="D60" s="1930"/>
      <c r="E60" s="1930"/>
      <c r="F60" s="1930"/>
      <c r="G60" s="1930"/>
      <c r="H60" s="1930"/>
      <c r="I60" s="1930"/>
      <c r="J60" s="1930"/>
      <c r="K60" s="1930"/>
      <c r="L60" s="1930"/>
      <c r="M60" s="1930"/>
      <c r="N60" s="1930"/>
      <c r="O60" s="1930"/>
      <c r="P60" s="1930"/>
      <c r="Q60" s="1930"/>
      <c r="R60" s="1930"/>
      <c r="S60" s="1930"/>
      <c r="T60" s="1930"/>
      <c r="U60" s="1930"/>
      <c r="V60" s="1930"/>
      <c r="W60" s="1930"/>
      <c r="X60" s="1930"/>
      <c r="Y60" s="1930"/>
      <c r="Z60" s="1930"/>
      <c r="AA60" s="1930"/>
      <c r="AB60" s="1930"/>
      <c r="AC60" s="1930"/>
      <c r="AD60" s="1930"/>
      <c r="AE60" s="1930"/>
      <c r="AF60" s="1930"/>
      <c r="AG60" s="1930"/>
      <c r="AH60" s="1930"/>
      <c r="AI60" s="1930"/>
      <c r="AJ60" s="1930"/>
      <c r="AK60" s="1930"/>
      <c r="AL60" s="1930"/>
      <c r="AM60" s="1930"/>
      <c r="AN60" s="1930"/>
    </row>
    <row r="61" spans="2:40" ht="13">
      <c r="B61" s="1930"/>
      <c r="C61" s="1930"/>
      <c r="D61" s="1930"/>
      <c r="E61" s="1930"/>
      <c r="F61" s="1930"/>
      <c r="G61" s="1930"/>
      <c r="H61" s="1930"/>
      <c r="I61" s="1930"/>
      <c r="J61" s="1930"/>
      <c r="K61" s="1930"/>
      <c r="L61" s="1930"/>
      <c r="M61" s="1930"/>
      <c r="N61" s="1930"/>
      <c r="O61" s="1930"/>
      <c r="P61" s="1930"/>
      <c r="Q61" s="1930"/>
      <c r="R61" s="1930"/>
      <c r="S61" s="1930"/>
      <c r="T61" s="1930"/>
      <c r="U61" s="1930"/>
      <c r="V61" s="1930"/>
      <c r="W61" s="1930"/>
      <c r="X61" s="1930"/>
      <c r="Y61" s="1930"/>
      <c r="Z61" s="1930"/>
      <c r="AA61" s="1930"/>
      <c r="AB61" s="1930"/>
      <c r="AC61" s="1930"/>
      <c r="AD61" s="1930"/>
      <c r="AE61" s="1930"/>
      <c r="AF61" s="1930"/>
      <c r="AG61" s="1930"/>
      <c r="AH61" s="1930"/>
      <c r="AI61" s="1930"/>
      <c r="AJ61" s="1930"/>
      <c r="AK61" s="1930"/>
      <c r="AL61" s="1930"/>
      <c r="AM61" s="1930"/>
      <c r="AN61" s="1930"/>
    </row>
    <row r="62" spans="2:40" ht="7.5" customHeight="1"/>
    <row r="63" spans="2:40" ht="19">
      <c r="Q63" s="1952" t="s">
        <v>639</v>
      </c>
      <c r="R63" s="1953"/>
      <c r="S63" s="1953"/>
      <c r="T63" s="1953"/>
      <c r="U63" s="1953"/>
      <c r="V63" s="1953"/>
      <c r="W63" s="1953"/>
      <c r="X63" s="1953"/>
      <c r="Y63" s="1953"/>
      <c r="Z63" s="1953"/>
      <c r="AA63" s="1953"/>
      <c r="AB63" s="1953"/>
      <c r="AC63" s="1953"/>
      <c r="AD63" s="1953"/>
      <c r="AE63" s="1953"/>
      <c r="AF63" s="1953"/>
      <c r="AG63" s="1953"/>
      <c r="AH63" s="1953"/>
      <c r="AI63" s="1953"/>
      <c r="AJ63" s="1953"/>
      <c r="AK63" s="1953"/>
      <c r="AL63" s="1953"/>
      <c r="AM63" s="1953"/>
      <c r="AN63" s="1953"/>
    </row>
    <row r="64" spans="2:40" ht="7.5" customHeight="1">
      <c r="Q64" s="106"/>
      <c r="AL64" s="15"/>
    </row>
    <row r="65" spans="2:2" s="15" customFormat="1" ht="11.25" customHeight="1">
      <c r="B65" s="105" t="s">
        <v>640</v>
      </c>
    </row>
    <row r="66" spans="2:2" s="15" customFormat="1" ht="11.25" customHeight="1">
      <c r="B66" s="105" t="s">
        <v>641</v>
      </c>
    </row>
  </sheetData>
  <mergeCells count="61">
    <mergeCell ref="B56:T57"/>
    <mergeCell ref="U56:AN57"/>
    <mergeCell ref="B58:T61"/>
    <mergeCell ref="U58:AN61"/>
    <mergeCell ref="Q63:AN63"/>
    <mergeCell ref="B50:T50"/>
    <mergeCell ref="U50:AN50"/>
    <mergeCell ref="B51:T52"/>
    <mergeCell ref="U51:AN52"/>
    <mergeCell ref="B55:T55"/>
    <mergeCell ref="U55:AN55"/>
    <mergeCell ref="B41:T41"/>
    <mergeCell ref="U41:AN41"/>
    <mergeCell ref="B42:T43"/>
    <mergeCell ref="U42:AN43"/>
    <mergeCell ref="B44:T47"/>
    <mergeCell ref="U44:AN47"/>
    <mergeCell ref="B34:T37"/>
    <mergeCell ref="U34:AN37"/>
    <mergeCell ref="B15:T19"/>
    <mergeCell ref="U15:AN19"/>
    <mergeCell ref="B22:T22"/>
    <mergeCell ref="U22:AN22"/>
    <mergeCell ref="B23:T26"/>
    <mergeCell ref="U23:AN26"/>
    <mergeCell ref="B27:AN28"/>
    <mergeCell ref="B31:T31"/>
    <mergeCell ref="U31:AN31"/>
    <mergeCell ref="B32:T33"/>
    <mergeCell ref="U32:AN33"/>
    <mergeCell ref="AL9:AM9"/>
    <mergeCell ref="B10:H10"/>
    <mergeCell ref="I10:AA10"/>
    <mergeCell ref="AB10:AE10"/>
    <mergeCell ref="AF10:AN10"/>
    <mergeCell ref="AF9:AH9"/>
    <mergeCell ref="AI9:AK9"/>
    <mergeCell ref="B11:F11"/>
    <mergeCell ref="S9:X9"/>
    <mergeCell ref="Y9:Z9"/>
    <mergeCell ref="AA9:AC9"/>
    <mergeCell ref="AD9:AE9"/>
    <mergeCell ref="B9:D9"/>
    <mergeCell ref="E9:G9"/>
    <mergeCell ref="H9:I9"/>
    <mergeCell ref="J9:L9"/>
    <mergeCell ref="M9:O9"/>
    <mergeCell ref="P9:R9"/>
    <mergeCell ref="B7:F7"/>
    <mergeCell ref="G7:AN7"/>
    <mergeCell ref="B8:F8"/>
    <mergeCell ref="G8:J8"/>
    <mergeCell ref="K8:W8"/>
    <mergeCell ref="X8:AA8"/>
    <mergeCell ref="AB8:AN8"/>
    <mergeCell ref="AH2:AN2"/>
    <mergeCell ref="A4:AO4"/>
    <mergeCell ref="B6:F6"/>
    <mergeCell ref="G6:U6"/>
    <mergeCell ref="V6:Y6"/>
    <mergeCell ref="Z6:AN6"/>
  </mergeCells>
  <phoneticPr fontId="4"/>
  <pageMargins left="0.78740157480314965" right="0.78740157480314965" top="0.59055118110236227" bottom="0.59055118110236227" header="0.51181102362204722" footer="0.39370078740157483"/>
  <pageSetup paperSize="9" scale="84" orientation="portrait" r:id="rId1"/>
  <headerFooter alignWithMargins="0">
    <oddFooter>&amp;C&amp;14 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R37"/>
  <sheetViews>
    <sheetView view="pageBreakPreview" zoomScale="85" zoomScaleNormal="100" zoomScaleSheetLayoutView="85" workbookViewId="0">
      <selection activeCell="F43" sqref="F43"/>
    </sheetView>
  </sheetViews>
  <sheetFormatPr defaultColWidth="9" defaultRowHeight="13"/>
  <cols>
    <col min="1" max="1" width="2.90625" style="15" bestFit="1" customWidth="1"/>
    <col min="2" max="2" width="2.453125" style="15" customWidth="1"/>
    <col min="3" max="5" width="9" style="15"/>
    <col min="6" max="19" width="7.90625" style="15" customWidth="1"/>
    <col min="20" max="16384" width="9" style="15"/>
  </cols>
  <sheetData>
    <row r="1" spans="1:18" ht="16.5" customHeight="1">
      <c r="A1" s="103"/>
      <c r="P1" s="1905" t="s">
        <v>642</v>
      </c>
      <c r="Q1" s="1905"/>
      <c r="R1" s="1905"/>
    </row>
    <row r="2" spans="1:18" ht="33" customHeight="1">
      <c r="A2" s="1796" t="s">
        <v>643</v>
      </c>
      <c r="B2" s="1796"/>
      <c r="C2" s="1796"/>
      <c r="D2" s="1796"/>
      <c r="E2" s="1796"/>
      <c r="F2" s="1796"/>
      <c r="G2" s="1796"/>
      <c r="H2" s="1796"/>
      <c r="I2" s="1796"/>
      <c r="J2" s="1796"/>
      <c r="K2" s="1796"/>
      <c r="L2" s="1796"/>
      <c r="M2" s="1796"/>
      <c r="N2" s="1796"/>
      <c r="O2" s="1796"/>
      <c r="P2" s="1796"/>
      <c r="Q2" s="1796"/>
      <c r="R2" s="1796"/>
    </row>
    <row r="3" spans="1:18" ht="13.5" customHeight="1">
      <c r="A3" s="29"/>
      <c r="B3" s="29"/>
      <c r="C3" s="29"/>
      <c r="D3" s="29"/>
      <c r="E3" s="29"/>
      <c r="F3" s="29"/>
      <c r="G3" s="29"/>
      <c r="H3" s="29"/>
      <c r="I3" s="29"/>
      <c r="J3" s="29"/>
      <c r="K3" s="29"/>
      <c r="L3" s="29"/>
      <c r="M3" s="29"/>
      <c r="N3" s="29"/>
      <c r="O3" s="29"/>
      <c r="P3" s="29"/>
      <c r="Q3" s="29"/>
      <c r="R3" s="29"/>
    </row>
    <row r="4" spans="1:18" ht="13.5" customHeight="1">
      <c r="A4" s="1918" t="s">
        <v>644</v>
      </c>
      <c r="B4" s="1918"/>
      <c r="C4" s="1918"/>
      <c r="D4" s="1918" t="s">
        <v>645</v>
      </c>
      <c r="E4" s="1918"/>
      <c r="F4" s="1918"/>
      <c r="G4" s="1918" t="s">
        <v>646</v>
      </c>
      <c r="H4" s="1918"/>
      <c r="I4" s="1918"/>
      <c r="J4" s="1918" t="s">
        <v>647</v>
      </c>
      <c r="K4" s="1918"/>
      <c r="L4" s="1918"/>
      <c r="M4" s="1918"/>
      <c r="N4" s="1918"/>
      <c r="O4" s="1918"/>
      <c r="P4" s="1918"/>
      <c r="Q4" s="1918"/>
      <c r="R4" s="1918"/>
    </row>
    <row r="5" spans="1:18" ht="26.25" customHeight="1">
      <c r="A5" s="1918"/>
      <c r="B5" s="1918"/>
      <c r="C5" s="1918"/>
      <c r="D5" s="1918"/>
      <c r="E5" s="1918"/>
      <c r="F5" s="1918"/>
      <c r="G5" s="1918"/>
      <c r="H5" s="1918"/>
      <c r="I5" s="1918"/>
      <c r="J5" s="1918"/>
      <c r="K5" s="1918"/>
      <c r="L5" s="1918"/>
      <c r="M5" s="1918"/>
      <c r="N5" s="1918"/>
      <c r="O5" s="1918"/>
      <c r="P5" s="1918"/>
      <c r="Q5" s="1918"/>
      <c r="R5" s="1918"/>
    </row>
    <row r="6" spans="1:18" ht="26.25" customHeight="1">
      <c r="A6" s="1918"/>
      <c r="B6" s="1918"/>
      <c r="C6" s="1918"/>
      <c r="D6" s="1918"/>
      <c r="E6" s="1918"/>
      <c r="F6" s="1918"/>
      <c r="G6" s="1918"/>
      <c r="H6" s="1918"/>
      <c r="I6" s="1918"/>
      <c r="J6" s="1918"/>
      <c r="K6" s="1918"/>
      <c r="L6" s="1918"/>
      <c r="M6" s="1918"/>
      <c r="N6" s="1918"/>
      <c r="O6" s="1918"/>
      <c r="P6" s="1918"/>
      <c r="Q6" s="1918"/>
      <c r="R6" s="1918"/>
    </row>
    <row r="7" spans="1:18" ht="26.25" customHeight="1">
      <c r="A7" s="1918"/>
      <c r="B7" s="1918"/>
      <c r="C7" s="1918"/>
      <c r="D7" s="1918"/>
      <c r="E7" s="1918"/>
      <c r="F7" s="1918"/>
      <c r="G7" s="1918"/>
      <c r="H7" s="1918"/>
      <c r="I7" s="1918"/>
      <c r="J7" s="1918"/>
      <c r="K7" s="1918"/>
      <c r="L7" s="1918"/>
      <c r="M7" s="1918"/>
      <c r="N7" s="1918"/>
      <c r="O7" s="1918"/>
      <c r="P7" s="1918"/>
      <c r="Q7" s="1918"/>
      <c r="R7" s="1918"/>
    </row>
    <row r="8" spans="1:18" ht="15.75" customHeight="1">
      <c r="A8" s="1955" t="s">
        <v>648</v>
      </c>
      <c r="B8" s="1955"/>
      <c r="C8" s="1955"/>
      <c r="D8" s="1955"/>
      <c r="E8" s="1955"/>
      <c r="F8" s="1955"/>
      <c r="G8" s="1955"/>
      <c r="H8" s="1955"/>
      <c r="I8" s="1955"/>
      <c r="J8" s="1955"/>
      <c r="K8" s="1955"/>
      <c r="L8" s="1955"/>
      <c r="M8" s="1955"/>
      <c r="N8" s="1955"/>
      <c r="O8" s="1955"/>
      <c r="P8" s="1955"/>
      <c r="Q8" s="1955"/>
      <c r="R8" s="1955"/>
    </row>
    <row r="9" spans="1:18" ht="15.75" customHeight="1">
      <c r="A9" s="1956"/>
      <c r="B9" s="1956"/>
      <c r="C9" s="1956"/>
      <c r="D9" s="1956"/>
      <c r="E9" s="1956"/>
      <c r="F9" s="1956"/>
      <c r="G9" s="1956"/>
      <c r="H9" s="1956"/>
      <c r="I9" s="1956"/>
      <c r="J9" s="1956"/>
      <c r="K9" s="1956"/>
      <c r="L9" s="1956"/>
      <c r="M9" s="1956"/>
      <c r="N9" s="1956"/>
      <c r="O9" s="1956"/>
      <c r="P9" s="1956"/>
      <c r="Q9" s="1956"/>
      <c r="R9" s="1956"/>
    </row>
    <row r="10" spans="1:18">
      <c r="A10" s="29"/>
      <c r="B10" s="29"/>
      <c r="C10" s="29"/>
      <c r="D10" s="29"/>
      <c r="E10" s="29"/>
      <c r="F10" s="29"/>
      <c r="G10" s="29"/>
      <c r="H10" s="29"/>
      <c r="I10" s="29"/>
      <c r="J10" s="29"/>
      <c r="K10" s="29"/>
      <c r="L10" s="29"/>
      <c r="M10" s="29"/>
      <c r="N10" s="29"/>
      <c r="O10" s="29"/>
      <c r="P10" s="29"/>
      <c r="Q10" s="29"/>
      <c r="R10" s="29"/>
    </row>
    <row r="11" spans="1:18">
      <c r="A11" s="1954" t="s">
        <v>649</v>
      </c>
      <c r="B11" s="1954"/>
      <c r="C11" s="1954"/>
      <c r="D11" s="1954"/>
      <c r="E11" s="1954"/>
      <c r="F11" s="29"/>
      <c r="G11" s="29"/>
      <c r="H11" s="29"/>
      <c r="I11" s="29"/>
    </row>
    <row r="12" spans="1:18">
      <c r="A12" s="1915" t="s">
        <v>650</v>
      </c>
      <c r="B12" s="1916"/>
      <c r="C12" s="1916"/>
      <c r="D12" s="1916"/>
      <c r="E12" s="1917"/>
      <c r="F12" s="117" t="s">
        <v>651</v>
      </c>
      <c r="G12" s="117" t="s">
        <v>651</v>
      </c>
      <c r="H12" s="117" t="s">
        <v>651</v>
      </c>
      <c r="I12" s="117" t="s">
        <v>651</v>
      </c>
      <c r="J12" s="117" t="s">
        <v>651</v>
      </c>
      <c r="K12" s="117" t="s">
        <v>651</v>
      </c>
      <c r="L12" s="117" t="s">
        <v>651</v>
      </c>
      <c r="M12" s="117" t="s">
        <v>651</v>
      </c>
      <c r="N12" s="117" t="s">
        <v>651</v>
      </c>
      <c r="O12" s="117" t="s">
        <v>651</v>
      </c>
      <c r="P12" s="117" t="s">
        <v>651</v>
      </c>
      <c r="Q12" s="117" t="s">
        <v>651</v>
      </c>
      <c r="R12" s="117" t="s">
        <v>652</v>
      </c>
    </row>
    <row r="13" spans="1:18">
      <c r="A13" s="1957" t="s">
        <v>653</v>
      </c>
      <c r="B13" s="17" t="s">
        <v>654</v>
      </c>
      <c r="C13" s="95"/>
      <c r="D13" s="17"/>
      <c r="E13" s="96"/>
      <c r="F13" s="97"/>
      <c r="G13" s="97"/>
      <c r="H13" s="97"/>
      <c r="I13" s="97"/>
      <c r="J13" s="97"/>
      <c r="K13" s="97"/>
      <c r="L13" s="97"/>
      <c r="M13" s="97"/>
      <c r="N13" s="97"/>
      <c r="O13" s="97"/>
      <c r="P13" s="97"/>
      <c r="Q13" s="97"/>
      <c r="R13" s="97"/>
    </row>
    <row r="14" spans="1:18">
      <c r="A14" s="1958"/>
      <c r="B14" s="119"/>
      <c r="C14" s="119" t="s">
        <v>655</v>
      </c>
      <c r="D14" s="119"/>
      <c r="E14" s="98"/>
      <c r="F14" s="99"/>
      <c r="G14" s="99"/>
      <c r="H14" s="99"/>
      <c r="I14" s="99"/>
      <c r="J14" s="99"/>
      <c r="K14" s="99"/>
      <c r="L14" s="99"/>
      <c r="M14" s="99"/>
      <c r="N14" s="99"/>
      <c r="O14" s="99"/>
      <c r="P14" s="99"/>
      <c r="Q14" s="99"/>
      <c r="R14" s="99"/>
    </row>
    <row r="15" spans="1:18">
      <c r="A15" s="1957" t="s">
        <v>656</v>
      </c>
      <c r="B15" s="17" t="s">
        <v>657</v>
      </c>
      <c r="E15" s="100"/>
      <c r="F15" s="101"/>
      <c r="G15" s="101"/>
      <c r="H15" s="101"/>
      <c r="I15" s="101"/>
      <c r="J15" s="101"/>
      <c r="K15" s="101"/>
      <c r="L15" s="101"/>
      <c r="M15" s="101"/>
      <c r="N15" s="101"/>
      <c r="O15" s="101"/>
      <c r="P15" s="101"/>
      <c r="Q15" s="101"/>
      <c r="R15" s="101"/>
    </row>
    <row r="16" spans="1:18">
      <c r="A16" s="1959"/>
      <c r="C16" s="15" t="s">
        <v>658</v>
      </c>
      <c r="E16" s="100"/>
      <c r="F16" s="101"/>
      <c r="G16" s="101"/>
      <c r="H16" s="101"/>
      <c r="I16" s="101"/>
      <c r="J16" s="101"/>
      <c r="K16" s="101"/>
      <c r="L16" s="101"/>
      <c r="M16" s="101"/>
      <c r="N16" s="101"/>
      <c r="O16" s="101"/>
      <c r="P16" s="101"/>
      <c r="Q16" s="101"/>
      <c r="R16" s="101"/>
    </row>
    <row r="17" spans="1:18">
      <c r="A17" s="1959"/>
      <c r="C17" s="15" t="s">
        <v>659</v>
      </c>
      <c r="E17" s="100"/>
      <c r="F17" s="101"/>
      <c r="G17" s="101"/>
      <c r="H17" s="101"/>
      <c r="I17" s="101"/>
      <c r="J17" s="101"/>
      <c r="K17" s="101"/>
      <c r="L17" s="101"/>
      <c r="M17" s="101"/>
      <c r="N17" s="101"/>
      <c r="O17" s="101"/>
      <c r="P17" s="101"/>
      <c r="Q17" s="101"/>
      <c r="R17" s="101"/>
    </row>
    <row r="18" spans="1:18">
      <c r="A18" s="1959"/>
      <c r="C18" s="15" t="s">
        <v>660</v>
      </c>
      <c r="E18" s="100"/>
      <c r="F18" s="101"/>
      <c r="G18" s="101"/>
      <c r="H18" s="101"/>
      <c r="I18" s="101"/>
      <c r="J18" s="101"/>
      <c r="K18" s="101"/>
      <c r="L18" s="101"/>
      <c r="M18" s="101"/>
      <c r="N18" s="101"/>
      <c r="O18" s="101"/>
      <c r="P18" s="101"/>
      <c r="Q18" s="101"/>
      <c r="R18" s="101"/>
    </row>
    <row r="19" spans="1:18">
      <c r="A19" s="1959"/>
      <c r="C19" s="15" t="s">
        <v>661</v>
      </c>
      <c r="E19" s="100"/>
      <c r="F19" s="101"/>
      <c r="G19" s="101"/>
      <c r="H19" s="101"/>
      <c r="I19" s="101"/>
      <c r="J19" s="101"/>
      <c r="K19" s="101"/>
      <c r="L19" s="101"/>
      <c r="M19" s="101"/>
      <c r="N19" s="101"/>
      <c r="O19" s="101"/>
      <c r="P19" s="101"/>
      <c r="Q19" s="101"/>
      <c r="R19" s="101"/>
    </row>
    <row r="20" spans="1:18">
      <c r="A20" s="1959"/>
      <c r="B20" s="15" t="s">
        <v>662</v>
      </c>
      <c r="E20" s="100"/>
      <c r="F20" s="101"/>
      <c r="G20" s="101"/>
      <c r="H20" s="101"/>
      <c r="I20" s="101"/>
      <c r="J20" s="101"/>
      <c r="K20" s="101"/>
      <c r="L20" s="101"/>
      <c r="M20" s="101"/>
      <c r="N20" s="101"/>
      <c r="O20" s="101"/>
      <c r="P20" s="101"/>
      <c r="Q20" s="101"/>
      <c r="R20" s="101"/>
    </row>
    <row r="21" spans="1:18">
      <c r="A21" s="1959"/>
      <c r="C21" s="15" t="s">
        <v>663</v>
      </c>
      <c r="E21" s="100"/>
      <c r="F21" s="101"/>
      <c r="G21" s="101"/>
      <c r="H21" s="101"/>
      <c r="I21" s="101"/>
      <c r="J21" s="101"/>
      <c r="K21" s="101"/>
      <c r="L21" s="101"/>
      <c r="M21" s="101"/>
      <c r="N21" s="101"/>
      <c r="O21" s="101"/>
      <c r="P21" s="101"/>
      <c r="Q21" s="101"/>
      <c r="R21" s="101"/>
    </row>
    <row r="22" spans="1:18">
      <c r="A22" s="121"/>
      <c r="B22" s="122" t="s">
        <v>664</v>
      </c>
      <c r="C22" s="122"/>
      <c r="D22" s="122"/>
      <c r="E22" s="102"/>
      <c r="F22" s="125"/>
      <c r="G22" s="125"/>
      <c r="H22" s="125"/>
      <c r="I22" s="125"/>
      <c r="J22" s="125"/>
      <c r="K22" s="125"/>
      <c r="L22" s="125"/>
      <c r="M22" s="125"/>
      <c r="N22" s="125"/>
      <c r="O22" s="125"/>
      <c r="P22" s="125"/>
      <c r="Q22" s="125"/>
      <c r="R22" s="125"/>
    </row>
    <row r="23" spans="1:18">
      <c r="A23" s="1918" t="s">
        <v>665</v>
      </c>
      <c r="B23" s="1918"/>
      <c r="C23" s="1918"/>
      <c r="D23" s="1918"/>
      <c r="E23" s="1918"/>
      <c r="F23" s="125"/>
      <c r="G23" s="125"/>
      <c r="H23" s="125"/>
      <c r="I23" s="125"/>
      <c r="J23" s="125"/>
      <c r="K23" s="125"/>
      <c r="L23" s="125"/>
      <c r="M23" s="125"/>
      <c r="N23" s="125"/>
      <c r="O23" s="125"/>
      <c r="P23" s="125"/>
      <c r="Q23" s="125"/>
      <c r="R23" s="125"/>
    </row>
    <row r="24" spans="1:18" ht="16.5">
      <c r="A24" s="128"/>
      <c r="B24" s="128"/>
      <c r="C24" s="128"/>
      <c r="D24" s="128"/>
      <c r="E24" s="128"/>
      <c r="F24" s="128"/>
      <c r="G24" s="128"/>
      <c r="H24" s="128"/>
      <c r="I24" s="128"/>
      <c r="J24" s="128"/>
      <c r="K24" s="128"/>
      <c r="L24" s="128"/>
      <c r="M24" s="128"/>
      <c r="N24" s="128"/>
      <c r="O24" s="128"/>
      <c r="P24" s="128"/>
      <c r="Q24" s="128"/>
      <c r="R24" s="128"/>
    </row>
    <row r="25" spans="1:18">
      <c r="A25" s="1954" t="s">
        <v>666</v>
      </c>
      <c r="B25" s="1954"/>
      <c r="C25" s="1954"/>
      <c r="D25" s="1954"/>
      <c r="E25" s="1954"/>
      <c r="F25" s="29"/>
      <c r="G25" s="29"/>
      <c r="H25" s="29"/>
      <c r="I25" s="29"/>
    </row>
    <row r="26" spans="1:18">
      <c r="A26" s="1915" t="s">
        <v>650</v>
      </c>
      <c r="B26" s="1916"/>
      <c r="C26" s="1916"/>
      <c r="D26" s="1916"/>
      <c r="E26" s="1917"/>
      <c r="F26" s="117" t="s">
        <v>651</v>
      </c>
      <c r="G26" s="117" t="s">
        <v>651</v>
      </c>
      <c r="H26" s="117" t="s">
        <v>651</v>
      </c>
      <c r="I26" s="117" t="s">
        <v>651</v>
      </c>
      <c r="J26" s="117" t="s">
        <v>651</v>
      </c>
      <c r="K26" s="117" t="s">
        <v>651</v>
      </c>
      <c r="L26" s="117" t="s">
        <v>651</v>
      </c>
      <c r="M26" s="117" t="s">
        <v>651</v>
      </c>
      <c r="N26" s="117" t="s">
        <v>651</v>
      </c>
      <c r="O26" s="117" t="s">
        <v>651</v>
      </c>
      <c r="P26" s="117" t="s">
        <v>651</v>
      </c>
      <c r="Q26" s="117" t="s">
        <v>651</v>
      </c>
      <c r="R26" s="117" t="s">
        <v>652</v>
      </c>
    </row>
    <row r="27" spans="1:18">
      <c r="A27" s="1957" t="s">
        <v>653</v>
      </c>
      <c r="B27" s="17" t="s">
        <v>654</v>
      </c>
      <c r="C27" s="95"/>
      <c r="D27" s="17"/>
      <c r="E27" s="96"/>
      <c r="F27" s="97"/>
      <c r="G27" s="97"/>
      <c r="H27" s="97"/>
      <c r="I27" s="97"/>
      <c r="J27" s="97"/>
      <c r="K27" s="97"/>
      <c r="L27" s="97"/>
      <c r="M27" s="97"/>
      <c r="N27" s="97"/>
      <c r="O27" s="97"/>
      <c r="P27" s="97"/>
      <c r="Q27" s="97"/>
      <c r="R27" s="97"/>
    </row>
    <row r="28" spans="1:18">
      <c r="A28" s="1958"/>
      <c r="B28" s="119"/>
      <c r="C28" s="119" t="s">
        <v>655</v>
      </c>
      <c r="D28" s="119"/>
      <c r="E28" s="98"/>
      <c r="F28" s="99"/>
      <c r="G28" s="99"/>
      <c r="H28" s="99"/>
      <c r="I28" s="99"/>
      <c r="J28" s="99"/>
      <c r="K28" s="99"/>
      <c r="L28" s="99"/>
      <c r="M28" s="99"/>
      <c r="N28" s="99"/>
      <c r="O28" s="99"/>
      <c r="P28" s="99"/>
      <c r="Q28" s="99"/>
      <c r="R28" s="99"/>
    </row>
    <row r="29" spans="1:18">
      <c r="A29" s="1957" t="s">
        <v>656</v>
      </c>
      <c r="B29" s="17" t="s">
        <v>657</v>
      </c>
      <c r="E29" s="100"/>
      <c r="F29" s="101"/>
      <c r="G29" s="101"/>
      <c r="H29" s="101"/>
      <c r="I29" s="101"/>
      <c r="J29" s="101"/>
      <c r="K29" s="101"/>
      <c r="L29" s="101"/>
      <c r="M29" s="101"/>
      <c r="N29" s="101"/>
      <c r="O29" s="101"/>
      <c r="P29" s="101"/>
      <c r="Q29" s="101"/>
      <c r="R29" s="101"/>
    </row>
    <row r="30" spans="1:18">
      <c r="A30" s="1959"/>
      <c r="C30" s="15" t="s">
        <v>658</v>
      </c>
      <c r="E30" s="100"/>
      <c r="F30" s="101"/>
      <c r="G30" s="101"/>
      <c r="H30" s="101"/>
      <c r="I30" s="101"/>
      <c r="J30" s="101"/>
      <c r="K30" s="101"/>
      <c r="L30" s="101"/>
      <c r="M30" s="101"/>
      <c r="N30" s="101"/>
      <c r="O30" s="101"/>
      <c r="P30" s="101"/>
      <c r="Q30" s="101"/>
      <c r="R30" s="101"/>
    </row>
    <row r="31" spans="1:18">
      <c r="A31" s="1959"/>
      <c r="C31" s="15" t="s">
        <v>659</v>
      </c>
      <c r="E31" s="100"/>
      <c r="F31" s="101"/>
      <c r="G31" s="101"/>
      <c r="H31" s="101"/>
      <c r="I31" s="101"/>
      <c r="J31" s="101"/>
      <c r="K31" s="101"/>
      <c r="L31" s="101"/>
      <c r="M31" s="101"/>
      <c r="N31" s="101"/>
      <c r="O31" s="101"/>
      <c r="P31" s="101"/>
      <c r="Q31" s="101"/>
      <c r="R31" s="101"/>
    </row>
    <row r="32" spans="1:18">
      <c r="A32" s="1959"/>
      <c r="C32" s="15" t="s">
        <v>660</v>
      </c>
      <c r="E32" s="100"/>
      <c r="F32" s="101"/>
      <c r="G32" s="101"/>
      <c r="H32" s="101"/>
      <c r="I32" s="101"/>
      <c r="J32" s="101"/>
      <c r="K32" s="101"/>
      <c r="L32" s="101"/>
      <c r="M32" s="101"/>
      <c r="N32" s="101"/>
      <c r="O32" s="101"/>
      <c r="P32" s="101"/>
      <c r="Q32" s="101"/>
      <c r="R32" s="101"/>
    </row>
    <row r="33" spans="1:18">
      <c r="A33" s="1959"/>
      <c r="C33" s="15" t="s">
        <v>661</v>
      </c>
      <c r="E33" s="100"/>
      <c r="F33" s="101"/>
      <c r="G33" s="101"/>
      <c r="H33" s="101"/>
      <c r="I33" s="101"/>
      <c r="J33" s="101"/>
      <c r="K33" s="101"/>
      <c r="L33" s="101"/>
      <c r="M33" s="101"/>
      <c r="N33" s="101"/>
      <c r="O33" s="101"/>
      <c r="P33" s="101"/>
      <c r="Q33" s="101"/>
      <c r="R33" s="101"/>
    </row>
    <row r="34" spans="1:18">
      <c r="A34" s="1959"/>
      <c r="B34" s="15" t="s">
        <v>662</v>
      </c>
      <c r="E34" s="100"/>
      <c r="F34" s="101"/>
      <c r="G34" s="101"/>
      <c r="H34" s="101"/>
      <c r="I34" s="101"/>
      <c r="J34" s="101"/>
      <c r="K34" s="101"/>
      <c r="L34" s="101"/>
      <c r="M34" s="101"/>
      <c r="N34" s="101"/>
      <c r="O34" s="101"/>
      <c r="P34" s="101"/>
      <c r="Q34" s="101"/>
      <c r="R34" s="101"/>
    </row>
    <row r="35" spans="1:18">
      <c r="A35" s="1959"/>
      <c r="C35" s="15" t="s">
        <v>663</v>
      </c>
      <c r="E35" s="100"/>
      <c r="F35" s="101"/>
      <c r="G35" s="101"/>
      <c r="H35" s="101"/>
      <c r="I35" s="101"/>
      <c r="J35" s="101"/>
      <c r="K35" s="101"/>
      <c r="L35" s="101"/>
      <c r="M35" s="101"/>
      <c r="N35" s="101"/>
      <c r="O35" s="101"/>
      <c r="P35" s="101"/>
      <c r="Q35" s="101"/>
      <c r="R35" s="101"/>
    </row>
    <row r="36" spans="1:18">
      <c r="A36" s="121"/>
      <c r="B36" s="122" t="s">
        <v>664</v>
      </c>
      <c r="C36" s="122"/>
      <c r="D36" s="122"/>
      <c r="E36" s="102"/>
      <c r="F36" s="125"/>
      <c r="G36" s="125"/>
      <c r="H36" s="125"/>
      <c r="I36" s="125"/>
      <c r="J36" s="125"/>
      <c r="K36" s="125"/>
      <c r="L36" s="125"/>
      <c r="M36" s="125"/>
      <c r="N36" s="125"/>
      <c r="O36" s="125"/>
      <c r="P36" s="125"/>
      <c r="Q36" s="125"/>
      <c r="R36" s="125"/>
    </row>
    <row r="37" spans="1:18">
      <c r="A37" s="1918" t="s">
        <v>665</v>
      </c>
      <c r="B37" s="1918"/>
      <c r="C37" s="1918"/>
      <c r="D37" s="1918"/>
      <c r="E37" s="1918"/>
      <c r="F37" s="125"/>
      <c r="G37" s="125"/>
      <c r="H37" s="125"/>
      <c r="I37" s="125"/>
      <c r="J37" s="125"/>
      <c r="K37" s="125"/>
      <c r="L37" s="125"/>
      <c r="M37" s="125"/>
      <c r="N37" s="125"/>
      <c r="O37" s="125"/>
      <c r="P37" s="125"/>
      <c r="Q37" s="125"/>
      <c r="R37" s="125"/>
    </row>
  </sheetData>
  <mergeCells count="29">
    <mergeCell ref="A27:A28"/>
    <mergeCell ref="A29:A35"/>
    <mergeCell ref="A37:E37"/>
    <mergeCell ref="A12:E12"/>
    <mergeCell ref="A13:A14"/>
    <mergeCell ref="A15:A21"/>
    <mergeCell ref="A23:E23"/>
    <mergeCell ref="A25:E25"/>
    <mergeCell ref="A26:E26"/>
    <mergeCell ref="A11:E11"/>
    <mergeCell ref="A5:C5"/>
    <mergeCell ref="D5:F5"/>
    <mergeCell ref="G5:I5"/>
    <mergeCell ref="J5:R5"/>
    <mergeCell ref="A6:C6"/>
    <mergeCell ref="D6:F6"/>
    <mergeCell ref="G6:I6"/>
    <mergeCell ref="J6:R6"/>
    <mergeCell ref="A7:C7"/>
    <mergeCell ref="D7:F7"/>
    <mergeCell ref="G7:I7"/>
    <mergeCell ref="J7:R7"/>
    <mergeCell ref="A8:R9"/>
    <mergeCell ref="P1:R1"/>
    <mergeCell ref="A2:R2"/>
    <mergeCell ref="A4:C4"/>
    <mergeCell ref="D4:F4"/>
    <mergeCell ref="G4:I4"/>
    <mergeCell ref="J4:R4"/>
  </mergeCells>
  <phoneticPr fontId="4"/>
  <pageMargins left="0.78740157480314965" right="0.78740157480314965" top="0.59055118110236227" bottom="0.59055118110236227" header="0.51181102362204722" footer="0.39370078740157483"/>
  <pageSetup paperSize="9" scale="87" orientation="landscape" r:id="rId1"/>
  <headerFooter alignWithMargins="0">
    <oddFooter>&amp;C&amp;14 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N43"/>
  <sheetViews>
    <sheetView showGridLines="0" view="pageBreakPreview" zoomScale="115" zoomScaleNormal="100" zoomScaleSheetLayoutView="115" workbookViewId="0">
      <selection activeCell="B6" sqref="B6:C6"/>
    </sheetView>
  </sheetViews>
  <sheetFormatPr defaultRowHeight="13"/>
  <cols>
    <col min="1" max="1" width="1.453125" style="45" customWidth="1"/>
    <col min="2" max="2" width="8.26953125" style="45" customWidth="1"/>
    <col min="3" max="3" width="17.453125" style="45" customWidth="1"/>
    <col min="4" max="9" width="11" style="45" customWidth="1"/>
    <col min="10" max="10" width="11.7265625" style="45" customWidth="1"/>
    <col min="11" max="11" width="7.453125" style="45" customWidth="1"/>
    <col min="12" max="12" width="3.26953125" style="45" customWidth="1"/>
    <col min="13" max="13" width="12.7265625" style="45" customWidth="1"/>
    <col min="14" max="14" width="17.08984375" style="45" customWidth="1"/>
    <col min="15" max="259" width="9" style="45"/>
    <col min="260" max="260" width="1.453125" style="45" customWidth="1"/>
    <col min="261" max="261" width="5.26953125" style="45" customWidth="1"/>
    <col min="262" max="263" width="9" style="45" customWidth="1"/>
    <col min="264" max="266" width="8.453125" style="45" customWidth="1"/>
    <col min="267" max="267" width="7.453125" style="45" customWidth="1"/>
    <col min="268" max="269" width="8.453125" style="45" customWidth="1"/>
    <col min="270" max="270" width="17.08984375" style="45" customWidth="1"/>
    <col min="271" max="515" width="9" style="45"/>
    <col min="516" max="516" width="1.453125" style="45" customWidth="1"/>
    <col min="517" max="517" width="5.26953125" style="45" customWidth="1"/>
    <col min="518" max="519" width="9" style="45" customWidth="1"/>
    <col min="520" max="522" width="8.453125" style="45" customWidth="1"/>
    <col min="523" max="523" width="7.453125" style="45" customWidth="1"/>
    <col min="524" max="525" width="8.453125" style="45" customWidth="1"/>
    <col min="526" max="526" width="17.08984375" style="45" customWidth="1"/>
    <col min="527" max="771" width="9" style="45"/>
    <col min="772" max="772" width="1.453125" style="45" customWidth="1"/>
    <col min="773" max="773" width="5.26953125" style="45" customWidth="1"/>
    <col min="774" max="775" width="9" style="45" customWidth="1"/>
    <col min="776" max="778" width="8.453125" style="45" customWidth="1"/>
    <col min="779" max="779" width="7.453125" style="45" customWidth="1"/>
    <col min="780" max="781" width="8.453125" style="45" customWidth="1"/>
    <col min="782" max="782" width="17.08984375" style="45" customWidth="1"/>
    <col min="783" max="1027" width="9" style="45"/>
    <col min="1028" max="1028" width="1.453125" style="45" customWidth="1"/>
    <col min="1029" max="1029" width="5.26953125" style="45" customWidth="1"/>
    <col min="1030" max="1031" width="9" style="45" customWidth="1"/>
    <col min="1032" max="1034" width="8.453125" style="45" customWidth="1"/>
    <col min="1035" max="1035" width="7.453125" style="45" customWidth="1"/>
    <col min="1036" max="1037" width="8.453125" style="45" customWidth="1"/>
    <col min="1038" max="1038" width="17.08984375" style="45" customWidth="1"/>
    <col min="1039" max="1283" width="9" style="45"/>
    <col min="1284" max="1284" width="1.453125" style="45" customWidth="1"/>
    <col min="1285" max="1285" width="5.26953125" style="45" customWidth="1"/>
    <col min="1286" max="1287" width="9" style="45" customWidth="1"/>
    <col min="1288" max="1290" width="8.453125" style="45" customWidth="1"/>
    <col min="1291" max="1291" width="7.453125" style="45" customWidth="1"/>
    <col min="1292" max="1293" width="8.453125" style="45" customWidth="1"/>
    <col min="1294" max="1294" width="17.08984375" style="45" customWidth="1"/>
    <col min="1295" max="1539" width="9" style="45"/>
    <col min="1540" max="1540" width="1.453125" style="45" customWidth="1"/>
    <col min="1541" max="1541" width="5.26953125" style="45" customWidth="1"/>
    <col min="1542" max="1543" width="9" style="45" customWidth="1"/>
    <col min="1544" max="1546" width="8.453125" style="45" customWidth="1"/>
    <col min="1547" max="1547" width="7.453125" style="45" customWidth="1"/>
    <col min="1548" max="1549" width="8.453125" style="45" customWidth="1"/>
    <col min="1550" max="1550" width="17.08984375" style="45" customWidth="1"/>
    <col min="1551" max="1795" width="9" style="45"/>
    <col min="1796" max="1796" width="1.453125" style="45" customWidth="1"/>
    <col min="1797" max="1797" width="5.26953125" style="45" customWidth="1"/>
    <col min="1798" max="1799" width="9" style="45" customWidth="1"/>
    <col min="1800" max="1802" width="8.453125" style="45" customWidth="1"/>
    <col min="1803" max="1803" width="7.453125" style="45" customWidth="1"/>
    <col min="1804" max="1805" width="8.453125" style="45" customWidth="1"/>
    <col min="1806" max="1806" width="17.08984375" style="45" customWidth="1"/>
    <col min="1807" max="2051" width="9" style="45"/>
    <col min="2052" max="2052" width="1.453125" style="45" customWidth="1"/>
    <col min="2053" max="2053" width="5.26953125" style="45" customWidth="1"/>
    <col min="2054" max="2055" width="9" style="45" customWidth="1"/>
    <col min="2056" max="2058" width="8.453125" style="45" customWidth="1"/>
    <col min="2059" max="2059" width="7.453125" style="45" customWidth="1"/>
    <col min="2060" max="2061" width="8.453125" style="45" customWidth="1"/>
    <col min="2062" max="2062" width="17.08984375" style="45" customWidth="1"/>
    <col min="2063" max="2307" width="9" style="45"/>
    <col min="2308" max="2308" width="1.453125" style="45" customWidth="1"/>
    <col min="2309" max="2309" width="5.26953125" style="45" customWidth="1"/>
    <col min="2310" max="2311" width="9" style="45" customWidth="1"/>
    <col min="2312" max="2314" width="8.453125" style="45" customWidth="1"/>
    <col min="2315" max="2315" width="7.453125" style="45" customWidth="1"/>
    <col min="2316" max="2317" width="8.453125" style="45" customWidth="1"/>
    <col min="2318" max="2318" width="17.08984375" style="45" customWidth="1"/>
    <col min="2319" max="2563" width="9" style="45"/>
    <col min="2564" max="2564" width="1.453125" style="45" customWidth="1"/>
    <col min="2565" max="2565" width="5.26953125" style="45" customWidth="1"/>
    <col min="2566" max="2567" width="9" style="45" customWidth="1"/>
    <col min="2568" max="2570" width="8.453125" style="45" customWidth="1"/>
    <col min="2571" max="2571" width="7.453125" style="45" customWidth="1"/>
    <col min="2572" max="2573" width="8.453125" style="45" customWidth="1"/>
    <col min="2574" max="2574" width="17.08984375" style="45" customWidth="1"/>
    <col min="2575" max="2819" width="9" style="45"/>
    <col min="2820" max="2820" width="1.453125" style="45" customWidth="1"/>
    <col min="2821" max="2821" width="5.26953125" style="45" customWidth="1"/>
    <col min="2822" max="2823" width="9" style="45" customWidth="1"/>
    <col min="2824" max="2826" width="8.453125" style="45" customWidth="1"/>
    <col min="2827" max="2827" width="7.453125" style="45" customWidth="1"/>
    <col min="2828" max="2829" width="8.453125" style="45" customWidth="1"/>
    <col min="2830" max="2830" width="17.08984375" style="45" customWidth="1"/>
    <col min="2831" max="3075" width="9" style="45"/>
    <col min="3076" max="3076" width="1.453125" style="45" customWidth="1"/>
    <col min="3077" max="3077" width="5.26953125" style="45" customWidth="1"/>
    <col min="3078" max="3079" width="9" style="45" customWidth="1"/>
    <col min="3080" max="3082" width="8.453125" style="45" customWidth="1"/>
    <col min="3083" max="3083" width="7.453125" style="45" customWidth="1"/>
    <col min="3084" max="3085" width="8.453125" style="45" customWidth="1"/>
    <col min="3086" max="3086" width="17.08984375" style="45" customWidth="1"/>
    <col min="3087" max="3331" width="9" style="45"/>
    <col min="3332" max="3332" width="1.453125" style="45" customWidth="1"/>
    <col min="3333" max="3333" width="5.26953125" style="45" customWidth="1"/>
    <col min="3334" max="3335" width="9" style="45" customWidth="1"/>
    <col min="3336" max="3338" width="8.453125" style="45" customWidth="1"/>
    <col min="3339" max="3339" width="7.453125" style="45" customWidth="1"/>
    <col min="3340" max="3341" width="8.453125" style="45" customWidth="1"/>
    <col min="3342" max="3342" width="17.08984375" style="45" customWidth="1"/>
    <col min="3343" max="3587" width="9" style="45"/>
    <col min="3588" max="3588" width="1.453125" style="45" customWidth="1"/>
    <col min="3589" max="3589" width="5.26953125" style="45" customWidth="1"/>
    <col min="3590" max="3591" width="9" style="45" customWidth="1"/>
    <col min="3592" max="3594" width="8.453125" style="45" customWidth="1"/>
    <col min="3595" max="3595" width="7.453125" style="45" customWidth="1"/>
    <col min="3596" max="3597" width="8.453125" style="45" customWidth="1"/>
    <col min="3598" max="3598" width="17.08984375" style="45" customWidth="1"/>
    <col min="3599" max="3843" width="9" style="45"/>
    <col min="3844" max="3844" width="1.453125" style="45" customWidth="1"/>
    <col min="3845" max="3845" width="5.26953125" style="45" customWidth="1"/>
    <col min="3846" max="3847" width="9" style="45" customWidth="1"/>
    <col min="3848" max="3850" width="8.453125" style="45" customWidth="1"/>
    <col min="3851" max="3851" width="7.453125" style="45" customWidth="1"/>
    <col min="3852" max="3853" width="8.453125" style="45" customWidth="1"/>
    <col min="3854" max="3854" width="17.08984375" style="45" customWidth="1"/>
    <col min="3855" max="4099" width="9" style="45"/>
    <col min="4100" max="4100" width="1.453125" style="45" customWidth="1"/>
    <col min="4101" max="4101" width="5.26953125" style="45" customWidth="1"/>
    <col min="4102" max="4103" width="9" style="45" customWidth="1"/>
    <col min="4104" max="4106" width="8.453125" style="45" customWidth="1"/>
    <col min="4107" max="4107" width="7.453125" style="45" customWidth="1"/>
    <col min="4108" max="4109" width="8.453125" style="45" customWidth="1"/>
    <col min="4110" max="4110" width="17.08984375" style="45" customWidth="1"/>
    <col min="4111" max="4355" width="9" style="45"/>
    <col min="4356" max="4356" width="1.453125" style="45" customWidth="1"/>
    <col min="4357" max="4357" width="5.26953125" style="45" customWidth="1"/>
    <col min="4358" max="4359" width="9" style="45" customWidth="1"/>
    <col min="4360" max="4362" width="8.453125" style="45" customWidth="1"/>
    <col min="4363" max="4363" width="7.453125" style="45" customWidth="1"/>
    <col min="4364" max="4365" width="8.453125" style="45" customWidth="1"/>
    <col min="4366" max="4366" width="17.08984375" style="45" customWidth="1"/>
    <col min="4367" max="4611" width="9" style="45"/>
    <col min="4612" max="4612" width="1.453125" style="45" customWidth="1"/>
    <col min="4613" max="4613" width="5.26953125" style="45" customWidth="1"/>
    <col min="4614" max="4615" width="9" style="45" customWidth="1"/>
    <col min="4616" max="4618" width="8.453125" style="45" customWidth="1"/>
    <col min="4619" max="4619" width="7.453125" style="45" customWidth="1"/>
    <col min="4620" max="4621" width="8.453125" style="45" customWidth="1"/>
    <col min="4622" max="4622" width="17.08984375" style="45" customWidth="1"/>
    <col min="4623" max="4867" width="9" style="45"/>
    <col min="4868" max="4868" width="1.453125" style="45" customWidth="1"/>
    <col min="4869" max="4869" width="5.26953125" style="45" customWidth="1"/>
    <col min="4870" max="4871" width="9" style="45" customWidth="1"/>
    <col min="4872" max="4874" width="8.453125" style="45" customWidth="1"/>
    <col min="4875" max="4875" width="7.453125" style="45" customWidth="1"/>
    <col min="4876" max="4877" width="8.453125" style="45" customWidth="1"/>
    <col min="4878" max="4878" width="17.08984375" style="45" customWidth="1"/>
    <col min="4879" max="5123" width="9" style="45"/>
    <col min="5124" max="5124" width="1.453125" style="45" customWidth="1"/>
    <col min="5125" max="5125" width="5.26953125" style="45" customWidth="1"/>
    <col min="5126" max="5127" width="9" style="45" customWidth="1"/>
    <col min="5128" max="5130" width="8.453125" style="45" customWidth="1"/>
    <col min="5131" max="5131" width="7.453125" style="45" customWidth="1"/>
    <col min="5132" max="5133" width="8.453125" style="45" customWidth="1"/>
    <col min="5134" max="5134" width="17.08984375" style="45" customWidth="1"/>
    <col min="5135" max="5379" width="9" style="45"/>
    <col min="5380" max="5380" width="1.453125" style="45" customWidth="1"/>
    <col min="5381" max="5381" width="5.26953125" style="45" customWidth="1"/>
    <col min="5382" max="5383" width="9" style="45" customWidth="1"/>
    <col min="5384" max="5386" width="8.453125" style="45" customWidth="1"/>
    <col min="5387" max="5387" width="7.453125" style="45" customWidth="1"/>
    <col min="5388" max="5389" width="8.453125" style="45" customWidth="1"/>
    <col min="5390" max="5390" width="17.08984375" style="45" customWidth="1"/>
    <col min="5391" max="5635" width="9" style="45"/>
    <col min="5636" max="5636" width="1.453125" style="45" customWidth="1"/>
    <col min="5637" max="5637" width="5.26953125" style="45" customWidth="1"/>
    <col min="5638" max="5639" width="9" style="45" customWidth="1"/>
    <col min="5640" max="5642" width="8.453125" style="45" customWidth="1"/>
    <col min="5643" max="5643" width="7.453125" style="45" customWidth="1"/>
    <col min="5644" max="5645" width="8.453125" style="45" customWidth="1"/>
    <col min="5646" max="5646" width="17.08984375" style="45" customWidth="1"/>
    <col min="5647" max="5891" width="9" style="45"/>
    <col min="5892" max="5892" width="1.453125" style="45" customWidth="1"/>
    <col min="5893" max="5893" width="5.26953125" style="45" customWidth="1"/>
    <col min="5894" max="5895" width="9" style="45" customWidth="1"/>
    <col min="5896" max="5898" width="8.453125" style="45" customWidth="1"/>
    <col min="5899" max="5899" width="7.453125" style="45" customWidth="1"/>
    <col min="5900" max="5901" width="8.453125" style="45" customWidth="1"/>
    <col min="5902" max="5902" width="17.08984375" style="45" customWidth="1"/>
    <col min="5903" max="6147" width="9" style="45"/>
    <col min="6148" max="6148" width="1.453125" style="45" customWidth="1"/>
    <col min="6149" max="6149" width="5.26953125" style="45" customWidth="1"/>
    <col min="6150" max="6151" width="9" style="45" customWidth="1"/>
    <col min="6152" max="6154" width="8.453125" style="45" customWidth="1"/>
    <col min="6155" max="6155" width="7.453125" style="45" customWidth="1"/>
    <col min="6156" max="6157" width="8.453125" style="45" customWidth="1"/>
    <col min="6158" max="6158" width="17.08984375" style="45" customWidth="1"/>
    <col min="6159" max="6403" width="9" style="45"/>
    <col min="6404" max="6404" width="1.453125" style="45" customWidth="1"/>
    <col min="6405" max="6405" width="5.26953125" style="45" customWidth="1"/>
    <col min="6406" max="6407" width="9" style="45" customWidth="1"/>
    <col min="6408" max="6410" width="8.453125" style="45" customWidth="1"/>
    <col min="6411" max="6411" width="7.453125" style="45" customWidth="1"/>
    <col min="6412" max="6413" width="8.453125" style="45" customWidth="1"/>
    <col min="6414" max="6414" width="17.08984375" style="45" customWidth="1"/>
    <col min="6415" max="6659" width="9" style="45"/>
    <col min="6660" max="6660" width="1.453125" style="45" customWidth="1"/>
    <col min="6661" max="6661" width="5.26953125" style="45" customWidth="1"/>
    <col min="6662" max="6663" width="9" style="45" customWidth="1"/>
    <col min="6664" max="6666" width="8.453125" style="45" customWidth="1"/>
    <col min="6667" max="6667" width="7.453125" style="45" customWidth="1"/>
    <col min="6668" max="6669" width="8.453125" style="45" customWidth="1"/>
    <col min="6670" max="6670" width="17.08984375" style="45" customWidth="1"/>
    <col min="6671" max="6915" width="9" style="45"/>
    <col min="6916" max="6916" width="1.453125" style="45" customWidth="1"/>
    <col min="6917" max="6917" width="5.26953125" style="45" customWidth="1"/>
    <col min="6918" max="6919" width="9" style="45" customWidth="1"/>
    <col min="6920" max="6922" width="8.453125" style="45" customWidth="1"/>
    <col min="6923" max="6923" width="7.453125" style="45" customWidth="1"/>
    <col min="6924" max="6925" width="8.453125" style="45" customWidth="1"/>
    <col min="6926" max="6926" width="17.08984375" style="45" customWidth="1"/>
    <col min="6927" max="7171" width="9" style="45"/>
    <col min="7172" max="7172" width="1.453125" style="45" customWidth="1"/>
    <col min="7173" max="7173" width="5.26953125" style="45" customWidth="1"/>
    <col min="7174" max="7175" width="9" style="45" customWidth="1"/>
    <col min="7176" max="7178" width="8.453125" style="45" customWidth="1"/>
    <col min="7179" max="7179" width="7.453125" style="45" customWidth="1"/>
    <col min="7180" max="7181" width="8.453125" style="45" customWidth="1"/>
    <col min="7182" max="7182" width="17.08984375" style="45" customWidth="1"/>
    <col min="7183" max="7427" width="9" style="45"/>
    <col min="7428" max="7428" width="1.453125" style="45" customWidth="1"/>
    <col min="7429" max="7429" width="5.26953125" style="45" customWidth="1"/>
    <col min="7430" max="7431" width="9" style="45" customWidth="1"/>
    <col min="7432" max="7434" width="8.453125" style="45" customWidth="1"/>
    <col min="7435" max="7435" width="7.453125" style="45" customWidth="1"/>
    <col min="7436" max="7437" width="8.453125" style="45" customWidth="1"/>
    <col min="7438" max="7438" width="17.08984375" style="45" customWidth="1"/>
    <col min="7439" max="7683" width="9" style="45"/>
    <col min="7684" max="7684" width="1.453125" style="45" customWidth="1"/>
    <col min="7685" max="7685" width="5.26953125" style="45" customWidth="1"/>
    <col min="7686" max="7687" width="9" style="45" customWidth="1"/>
    <col min="7688" max="7690" width="8.453125" style="45" customWidth="1"/>
    <col min="7691" max="7691" width="7.453125" style="45" customWidth="1"/>
    <col min="7692" max="7693" width="8.453125" style="45" customWidth="1"/>
    <col min="7694" max="7694" width="17.08984375" style="45" customWidth="1"/>
    <col min="7695" max="7939" width="9" style="45"/>
    <col min="7940" max="7940" width="1.453125" style="45" customWidth="1"/>
    <col min="7941" max="7941" width="5.26953125" style="45" customWidth="1"/>
    <col min="7942" max="7943" width="9" style="45" customWidth="1"/>
    <col min="7944" max="7946" width="8.453125" style="45" customWidth="1"/>
    <col min="7947" max="7947" width="7.453125" style="45" customWidth="1"/>
    <col min="7948" max="7949" width="8.453125" style="45" customWidth="1"/>
    <col min="7950" max="7950" width="17.08984375" style="45" customWidth="1"/>
    <col min="7951" max="8195" width="9" style="45"/>
    <col min="8196" max="8196" width="1.453125" style="45" customWidth="1"/>
    <col min="8197" max="8197" width="5.26953125" style="45" customWidth="1"/>
    <col min="8198" max="8199" width="9" style="45" customWidth="1"/>
    <col min="8200" max="8202" width="8.453125" style="45" customWidth="1"/>
    <col min="8203" max="8203" width="7.453125" style="45" customWidth="1"/>
    <col min="8204" max="8205" width="8.453125" style="45" customWidth="1"/>
    <col min="8206" max="8206" width="17.08984375" style="45" customWidth="1"/>
    <col min="8207" max="8451" width="9" style="45"/>
    <col min="8452" max="8452" width="1.453125" style="45" customWidth="1"/>
    <col min="8453" max="8453" width="5.26953125" style="45" customWidth="1"/>
    <col min="8454" max="8455" width="9" style="45" customWidth="1"/>
    <col min="8456" max="8458" width="8.453125" style="45" customWidth="1"/>
    <col min="8459" max="8459" width="7.453125" style="45" customWidth="1"/>
    <col min="8460" max="8461" width="8.453125" style="45" customWidth="1"/>
    <col min="8462" max="8462" width="17.08984375" style="45" customWidth="1"/>
    <col min="8463" max="8707" width="9" style="45"/>
    <col min="8708" max="8708" width="1.453125" style="45" customWidth="1"/>
    <col min="8709" max="8709" width="5.26953125" style="45" customWidth="1"/>
    <col min="8710" max="8711" width="9" style="45" customWidth="1"/>
    <col min="8712" max="8714" width="8.453125" style="45" customWidth="1"/>
    <col min="8715" max="8715" width="7.453125" style="45" customWidth="1"/>
    <col min="8716" max="8717" width="8.453125" style="45" customWidth="1"/>
    <col min="8718" max="8718" width="17.08984375" style="45" customWidth="1"/>
    <col min="8719" max="8963" width="9" style="45"/>
    <col min="8964" max="8964" width="1.453125" style="45" customWidth="1"/>
    <col min="8965" max="8965" width="5.26953125" style="45" customWidth="1"/>
    <col min="8966" max="8967" width="9" style="45" customWidth="1"/>
    <col min="8968" max="8970" width="8.453125" style="45" customWidth="1"/>
    <col min="8971" max="8971" width="7.453125" style="45" customWidth="1"/>
    <col min="8972" max="8973" width="8.453125" style="45" customWidth="1"/>
    <col min="8974" max="8974" width="17.08984375" style="45" customWidth="1"/>
    <col min="8975" max="9219" width="9" style="45"/>
    <col min="9220" max="9220" width="1.453125" style="45" customWidth="1"/>
    <col min="9221" max="9221" width="5.26953125" style="45" customWidth="1"/>
    <col min="9222" max="9223" width="9" style="45" customWidth="1"/>
    <col min="9224" max="9226" width="8.453125" style="45" customWidth="1"/>
    <col min="9227" max="9227" width="7.453125" style="45" customWidth="1"/>
    <col min="9228" max="9229" width="8.453125" style="45" customWidth="1"/>
    <col min="9230" max="9230" width="17.08984375" style="45" customWidth="1"/>
    <col min="9231" max="9475" width="9" style="45"/>
    <col min="9476" max="9476" width="1.453125" style="45" customWidth="1"/>
    <col min="9477" max="9477" width="5.26953125" style="45" customWidth="1"/>
    <col min="9478" max="9479" width="9" style="45" customWidth="1"/>
    <col min="9480" max="9482" width="8.453125" style="45" customWidth="1"/>
    <col min="9483" max="9483" width="7.453125" style="45" customWidth="1"/>
    <col min="9484" max="9485" width="8.453125" style="45" customWidth="1"/>
    <col min="9486" max="9486" width="17.08984375" style="45" customWidth="1"/>
    <col min="9487" max="9731" width="9" style="45"/>
    <col min="9732" max="9732" width="1.453125" style="45" customWidth="1"/>
    <col min="9733" max="9733" width="5.26953125" style="45" customWidth="1"/>
    <col min="9734" max="9735" width="9" style="45" customWidth="1"/>
    <col min="9736" max="9738" width="8.453125" style="45" customWidth="1"/>
    <col min="9739" max="9739" width="7.453125" style="45" customWidth="1"/>
    <col min="9740" max="9741" width="8.453125" style="45" customWidth="1"/>
    <col min="9742" max="9742" width="17.08984375" style="45" customWidth="1"/>
    <col min="9743" max="9987" width="9" style="45"/>
    <col min="9988" max="9988" width="1.453125" style="45" customWidth="1"/>
    <col min="9989" max="9989" width="5.26953125" style="45" customWidth="1"/>
    <col min="9990" max="9991" width="9" style="45" customWidth="1"/>
    <col min="9992" max="9994" width="8.453125" style="45" customWidth="1"/>
    <col min="9995" max="9995" width="7.453125" style="45" customWidth="1"/>
    <col min="9996" max="9997" width="8.453125" style="45" customWidth="1"/>
    <col min="9998" max="9998" width="17.08984375" style="45" customWidth="1"/>
    <col min="9999" max="10243" width="9" style="45"/>
    <col min="10244" max="10244" width="1.453125" style="45" customWidth="1"/>
    <col min="10245" max="10245" width="5.26953125" style="45" customWidth="1"/>
    <col min="10246" max="10247" width="9" style="45" customWidth="1"/>
    <col min="10248" max="10250" width="8.453125" style="45" customWidth="1"/>
    <col min="10251" max="10251" width="7.453125" style="45" customWidth="1"/>
    <col min="10252" max="10253" width="8.453125" style="45" customWidth="1"/>
    <col min="10254" max="10254" width="17.08984375" style="45" customWidth="1"/>
    <col min="10255" max="10499" width="9" style="45"/>
    <col min="10500" max="10500" width="1.453125" style="45" customWidth="1"/>
    <col min="10501" max="10501" width="5.26953125" style="45" customWidth="1"/>
    <col min="10502" max="10503" width="9" style="45" customWidth="1"/>
    <col min="10504" max="10506" width="8.453125" style="45" customWidth="1"/>
    <col min="10507" max="10507" width="7.453125" style="45" customWidth="1"/>
    <col min="10508" max="10509" width="8.453125" style="45" customWidth="1"/>
    <col min="10510" max="10510" width="17.08984375" style="45" customWidth="1"/>
    <col min="10511" max="10755" width="9" style="45"/>
    <col min="10756" max="10756" width="1.453125" style="45" customWidth="1"/>
    <col min="10757" max="10757" width="5.26953125" style="45" customWidth="1"/>
    <col min="10758" max="10759" width="9" style="45" customWidth="1"/>
    <col min="10760" max="10762" width="8.453125" style="45" customWidth="1"/>
    <col min="10763" max="10763" width="7.453125" style="45" customWidth="1"/>
    <col min="10764" max="10765" width="8.453125" style="45" customWidth="1"/>
    <col min="10766" max="10766" width="17.08984375" style="45" customWidth="1"/>
    <col min="10767" max="11011" width="9" style="45"/>
    <col min="11012" max="11012" width="1.453125" style="45" customWidth="1"/>
    <col min="11013" max="11013" width="5.26953125" style="45" customWidth="1"/>
    <col min="11014" max="11015" width="9" style="45" customWidth="1"/>
    <col min="11016" max="11018" width="8.453125" style="45" customWidth="1"/>
    <col min="11019" max="11019" width="7.453125" style="45" customWidth="1"/>
    <col min="11020" max="11021" width="8.453125" style="45" customWidth="1"/>
    <col min="11022" max="11022" width="17.08984375" style="45" customWidth="1"/>
    <col min="11023" max="11267" width="9" style="45"/>
    <col min="11268" max="11268" width="1.453125" style="45" customWidth="1"/>
    <col min="11269" max="11269" width="5.26953125" style="45" customWidth="1"/>
    <col min="11270" max="11271" width="9" style="45" customWidth="1"/>
    <col min="11272" max="11274" width="8.453125" style="45" customWidth="1"/>
    <col min="11275" max="11275" width="7.453125" style="45" customWidth="1"/>
    <col min="11276" max="11277" width="8.453125" style="45" customWidth="1"/>
    <col min="11278" max="11278" width="17.08984375" style="45" customWidth="1"/>
    <col min="11279" max="11523" width="9" style="45"/>
    <col min="11524" max="11524" width="1.453125" style="45" customWidth="1"/>
    <col min="11525" max="11525" width="5.26953125" style="45" customWidth="1"/>
    <col min="11526" max="11527" width="9" style="45" customWidth="1"/>
    <col min="11528" max="11530" width="8.453125" style="45" customWidth="1"/>
    <col min="11531" max="11531" width="7.453125" style="45" customWidth="1"/>
    <col min="11532" max="11533" width="8.453125" style="45" customWidth="1"/>
    <col min="11534" max="11534" width="17.08984375" style="45" customWidth="1"/>
    <col min="11535" max="11779" width="9" style="45"/>
    <col min="11780" max="11780" width="1.453125" style="45" customWidth="1"/>
    <col min="11781" max="11781" width="5.26953125" style="45" customWidth="1"/>
    <col min="11782" max="11783" width="9" style="45" customWidth="1"/>
    <col min="11784" max="11786" width="8.453125" style="45" customWidth="1"/>
    <col min="11787" max="11787" width="7.453125" style="45" customWidth="1"/>
    <col min="11788" max="11789" width="8.453125" style="45" customWidth="1"/>
    <col min="11790" max="11790" width="17.08984375" style="45" customWidth="1"/>
    <col min="11791" max="12035" width="9" style="45"/>
    <col min="12036" max="12036" width="1.453125" style="45" customWidth="1"/>
    <col min="12037" max="12037" width="5.26953125" style="45" customWidth="1"/>
    <col min="12038" max="12039" width="9" style="45" customWidth="1"/>
    <col min="12040" max="12042" width="8.453125" style="45" customWidth="1"/>
    <col min="12043" max="12043" width="7.453125" style="45" customWidth="1"/>
    <col min="12044" max="12045" width="8.453125" style="45" customWidth="1"/>
    <col min="12046" max="12046" width="17.08984375" style="45" customWidth="1"/>
    <col min="12047" max="12291" width="9" style="45"/>
    <col min="12292" max="12292" width="1.453125" style="45" customWidth="1"/>
    <col min="12293" max="12293" width="5.26953125" style="45" customWidth="1"/>
    <col min="12294" max="12295" width="9" style="45" customWidth="1"/>
    <col min="12296" max="12298" width="8.453125" style="45" customWidth="1"/>
    <col min="12299" max="12299" width="7.453125" style="45" customWidth="1"/>
    <col min="12300" max="12301" width="8.453125" style="45" customWidth="1"/>
    <col min="12302" max="12302" width="17.08984375" style="45" customWidth="1"/>
    <col min="12303" max="12547" width="9" style="45"/>
    <col min="12548" max="12548" width="1.453125" style="45" customWidth="1"/>
    <col min="12549" max="12549" width="5.26953125" style="45" customWidth="1"/>
    <col min="12550" max="12551" width="9" style="45" customWidth="1"/>
    <col min="12552" max="12554" width="8.453125" style="45" customWidth="1"/>
    <col min="12555" max="12555" width="7.453125" style="45" customWidth="1"/>
    <col min="12556" max="12557" width="8.453125" style="45" customWidth="1"/>
    <col min="12558" max="12558" width="17.08984375" style="45" customWidth="1"/>
    <col min="12559" max="12803" width="9" style="45"/>
    <col min="12804" max="12804" width="1.453125" style="45" customWidth="1"/>
    <col min="12805" max="12805" width="5.26953125" style="45" customWidth="1"/>
    <col min="12806" max="12807" width="9" style="45" customWidth="1"/>
    <col min="12808" max="12810" width="8.453125" style="45" customWidth="1"/>
    <col min="12811" max="12811" width="7.453125" style="45" customWidth="1"/>
    <col min="12812" max="12813" width="8.453125" style="45" customWidth="1"/>
    <col min="12814" max="12814" width="17.08984375" style="45" customWidth="1"/>
    <col min="12815" max="13059" width="9" style="45"/>
    <col min="13060" max="13060" width="1.453125" style="45" customWidth="1"/>
    <col min="13061" max="13061" width="5.26953125" style="45" customWidth="1"/>
    <col min="13062" max="13063" width="9" style="45" customWidth="1"/>
    <col min="13064" max="13066" width="8.453125" style="45" customWidth="1"/>
    <col min="13067" max="13067" width="7.453125" style="45" customWidth="1"/>
    <col min="13068" max="13069" width="8.453125" style="45" customWidth="1"/>
    <col min="13070" max="13070" width="17.08984375" style="45" customWidth="1"/>
    <col min="13071" max="13315" width="9" style="45"/>
    <col min="13316" max="13316" width="1.453125" style="45" customWidth="1"/>
    <col min="13317" max="13317" width="5.26953125" style="45" customWidth="1"/>
    <col min="13318" max="13319" width="9" style="45" customWidth="1"/>
    <col min="13320" max="13322" width="8.453125" style="45" customWidth="1"/>
    <col min="13323" max="13323" width="7.453125" style="45" customWidth="1"/>
    <col min="13324" max="13325" width="8.453125" style="45" customWidth="1"/>
    <col min="13326" max="13326" width="17.08984375" style="45" customWidth="1"/>
    <col min="13327" max="13571" width="9" style="45"/>
    <col min="13572" max="13572" width="1.453125" style="45" customWidth="1"/>
    <col min="13573" max="13573" width="5.26953125" style="45" customWidth="1"/>
    <col min="13574" max="13575" width="9" style="45" customWidth="1"/>
    <col min="13576" max="13578" width="8.453125" style="45" customWidth="1"/>
    <col min="13579" max="13579" width="7.453125" style="45" customWidth="1"/>
    <col min="13580" max="13581" width="8.453125" style="45" customWidth="1"/>
    <col min="13582" max="13582" width="17.08984375" style="45" customWidth="1"/>
    <col min="13583" max="13827" width="9" style="45"/>
    <col min="13828" max="13828" width="1.453125" style="45" customWidth="1"/>
    <col min="13829" max="13829" width="5.26953125" style="45" customWidth="1"/>
    <col min="13830" max="13831" width="9" style="45" customWidth="1"/>
    <col min="13832" max="13834" width="8.453125" style="45" customWidth="1"/>
    <col min="13835" max="13835" width="7.453125" style="45" customWidth="1"/>
    <col min="13836" max="13837" width="8.453125" style="45" customWidth="1"/>
    <col min="13838" max="13838" width="17.08984375" style="45" customWidth="1"/>
    <col min="13839" max="14083" width="9" style="45"/>
    <col min="14084" max="14084" width="1.453125" style="45" customWidth="1"/>
    <col min="14085" max="14085" width="5.26953125" style="45" customWidth="1"/>
    <col min="14086" max="14087" width="9" style="45" customWidth="1"/>
    <col min="14088" max="14090" width="8.453125" style="45" customWidth="1"/>
    <col min="14091" max="14091" width="7.453125" style="45" customWidth="1"/>
    <col min="14092" max="14093" width="8.453125" style="45" customWidth="1"/>
    <col min="14094" max="14094" width="17.08984375" style="45" customWidth="1"/>
    <col min="14095" max="14339" width="9" style="45"/>
    <col min="14340" max="14340" width="1.453125" style="45" customWidth="1"/>
    <col min="14341" max="14341" width="5.26953125" style="45" customWidth="1"/>
    <col min="14342" max="14343" width="9" style="45" customWidth="1"/>
    <col min="14344" max="14346" width="8.453125" style="45" customWidth="1"/>
    <col min="14347" max="14347" width="7.453125" style="45" customWidth="1"/>
    <col min="14348" max="14349" width="8.453125" style="45" customWidth="1"/>
    <col min="14350" max="14350" width="17.08984375" style="45" customWidth="1"/>
    <col min="14351" max="14595" width="9" style="45"/>
    <col min="14596" max="14596" width="1.453125" style="45" customWidth="1"/>
    <col min="14597" max="14597" width="5.26953125" style="45" customWidth="1"/>
    <col min="14598" max="14599" width="9" style="45" customWidth="1"/>
    <col min="14600" max="14602" width="8.453125" style="45" customWidth="1"/>
    <col min="14603" max="14603" width="7.453125" style="45" customWidth="1"/>
    <col min="14604" max="14605" width="8.453125" style="45" customWidth="1"/>
    <col min="14606" max="14606" width="17.08984375" style="45" customWidth="1"/>
    <col min="14607" max="14851" width="9" style="45"/>
    <col min="14852" max="14852" width="1.453125" style="45" customWidth="1"/>
    <col min="14853" max="14853" width="5.26953125" style="45" customWidth="1"/>
    <col min="14854" max="14855" width="9" style="45" customWidth="1"/>
    <col min="14856" max="14858" width="8.453125" style="45" customWidth="1"/>
    <col min="14859" max="14859" width="7.453125" style="45" customWidth="1"/>
    <col min="14860" max="14861" width="8.453125" style="45" customWidth="1"/>
    <col min="14862" max="14862" width="17.08984375" style="45" customWidth="1"/>
    <col min="14863" max="15107" width="9" style="45"/>
    <col min="15108" max="15108" width="1.453125" style="45" customWidth="1"/>
    <col min="15109" max="15109" width="5.26953125" style="45" customWidth="1"/>
    <col min="15110" max="15111" width="9" style="45" customWidth="1"/>
    <col min="15112" max="15114" width="8.453125" style="45" customWidth="1"/>
    <col min="15115" max="15115" width="7.453125" style="45" customWidth="1"/>
    <col min="15116" max="15117" width="8.453125" style="45" customWidth="1"/>
    <col min="15118" max="15118" width="17.08984375" style="45" customWidth="1"/>
    <col min="15119" max="15363" width="9" style="45"/>
    <col min="15364" max="15364" width="1.453125" style="45" customWidth="1"/>
    <col min="15365" max="15365" width="5.26953125" style="45" customWidth="1"/>
    <col min="15366" max="15367" width="9" style="45" customWidth="1"/>
    <col min="15368" max="15370" width="8.453125" style="45" customWidth="1"/>
    <col min="15371" max="15371" width="7.453125" style="45" customWidth="1"/>
    <col min="15372" max="15373" width="8.453125" style="45" customWidth="1"/>
    <col min="15374" max="15374" width="17.08984375" style="45" customWidth="1"/>
    <col min="15375" max="15619" width="9" style="45"/>
    <col min="15620" max="15620" width="1.453125" style="45" customWidth="1"/>
    <col min="15621" max="15621" width="5.26953125" style="45" customWidth="1"/>
    <col min="15622" max="15623" width="9" style="45" customWidth="1"/>
    <col min="15624" max="15626" width="8.453125" style="45" customWidth="1"/>
    <col min="15627" max="15627" width="7.453125" style="45" customWidth="1"/>
    <col min="15628" max="15629" width="8.453125" style="45" customWidth="1"/>
    <col min="15630" max="15630" width="17.08984375" style="45" customWidth="1"/>
    <col min="15631" max="15875" width="9" style="45"/>
    <col min="15876" max="15876" width="1.453125" style="45" customWidth="1"/>
    <col min="15877" max="15877" width="5.26953125" style="45" customWidth="1"/>
    <col min="15878" max="15879" width="9" style="45" customWidth="1"/>
    <col min="15880" max="15882" width="8.453125" style="45" customWidth="1"/>
    <col min="15883" max="15883" width="7.453125" style="45" customWidth="1"/>
    <col min="15884" max="15885" width="8.453125" style="45" customWidth="1"/>
    <col min="15886" max="15886" width="17.08984375" style="45" customWidth="1"/>
    <col min="15887" max="16131" width="9" style="45"/>
    <col min="16132" max="16132" width="1.453125" style="45" customWidth="1"/>
    <col min="16133" max="16133" width="5.26953125" style="45" customWidth="1"/>
    <col min="16134" max="16135" width="9" style="45" customWidth="1"/>
    <col min="16136" max="16138" width="8.453125" style="45" customWidth="1"/>
    <col min="16139" max="16139" width="7.453125" style="45" customWidth="1"/>
    <col min="16140" max="16141" width="8.453125" style="45" customWidth="1"/>
    <col min="16142" max="16142" width="17.08984375" style="45" customWidth="1"/>
    <col min="16143" max="16384" width="9" style="45"/>
  </cols>
  <sheetData>
    <row r="1" spans="1:14" ht="24" customHeight="1">
      <c r="A1" s="103"/>
      <c r="B1" s="45" t="s">
        <v>667</v>
      </c>
    </row>
    <row r="2" spans="1:14" ht="26.25" customHeight="1">
      <c r="B2" s="1961" t="s">
        <v>668</v>
      </c>
      <c r="C2" s="1961"/>
      <c r="D2" s="1961"/>
      <c r="E2" s="1961"/>
      <c r="F2" s="1961"/>
      <c r="G2" s="1962"/>
      <c r="H2" s="1962"/>
      <c r="I2" s="1962"/>
      <c r="J2" s="1962"/>
      <c r="K2" s="1963"/>
      <c r="L2" s="46"/>
      <c r="M2" s="46"/>
      <c r="N2" s="46"/>
    </row>
    <row r="3" spans="1:14" ht="21" customHeight="1">
      <c r="B3" s="46"/>
      <c r="C3" s="46"/>
      <c r="D3" s="46"/>
      <c r="E3" s="46"/>
      <c r="F3" s="46"/>
      <c r="G3" s="56"/>
      <c r="H3" s="56"/>
      <c r="I3" s="56"/>
      <c r="J3" s="56"/>
      <c r="K3" s="46"/>
      <c r="L3" s="46"/>
      <c r="M3" s="46"/>
      <c r="N3" s="46"/>
    </row>
    <row r="4" spans="1:14" ht="24" customHeight="1">
      <c r="B4" s="1964" t="s">
        <v>669</v>
      </c>
      <c r="C4" s="1964"/>
      <c r="D4" s="1965"/>
      <c r="E4" s="1965"/>
      <c r="F4" s="1965"/>
      <c r="G4" s="1965"/>
      <c r="H4" s="1965"/>
      <c r="I4" s="1965"/>
      <c r="J4" s="1965"/>
      <c r="K4" s="46"/>
      <c r="L4" s="46"/>
      <c r="M4" s="46"/>
      <c r="N4" s="46"/>
    </row>
    <row r="5" spans="1:14" ht="24.75" customHeight="1">
      <c r="B5" s="1960" t="s">
        <v>670</v>
      </c>
      <c r="C5" s="1966"/>
      <c r="D5" s="1967" t="str">
        <f>IF(誓約書!Z7="","",誓約書!Z7)</f>
        <v/>
      </c>
      <c r="E5" s="1967"/>
      <c r="F5" s="1967"/>
      <c r="G5" s="1967"/>
      <c r="H5" s="136" t="s">
        <v>671</v>
      </c>
      <c r="I5" s="1968" t="str">
        <f>IF(誓約書!Z11="","",誓約書!Z11)</f>
        <v/>
      </c>
      <c r="J5" s="1968"/>
      <c r="K5" s="1969"/>
      <c r="L5" s="56"/>
      <c r="M5" s="46"/>
      <c r="N5" s="46"/>
    </row>
    <row r="6" spans="1:14" ht="26.25" customHeight="1">
      <c r="B6" s="1966" t="s">
        <v>598</v>
      </c>
      <c r="C6" s="1966"/>
      <c r="D6" s="1969" t="str">
        <f>IF(誓約書!Z13="","",誓約書!Z13)</f>
        <v/>
      </c>
      <c r="E6" s="1969"/>
      <c r="F6" s="1969"/>
      <c r="G6" s="1969"/>
      <c r="H6" s="136" t="s">
        <v>672</v>
      </c>
      <c r="I6" s="1967" t="str">
        <f>IF(誓約書!Z13="","",誓約書!Z13)</f>
        <v/>
      </c>
      <c r="J6" s="1969"/>
      <c r="K6" s="1969"/>
      <c r="L6" s="56"/>
      <c r="M6" s="56"/>
      <c r="N6" s="56"/>
    </row>
    <row r="7" spans="1:14" ht="26.25" customHeight="1">
      <c r="B7" s="1972" t="s">
        <v>673</v>
      </c>
      <c r="C7" s="1973"/>
      <c r="D7" s="1960" t="s">
        <v>674</v>
      </c>
      <c r="E7" s="1960"/>
      <c r="F7" s="1971"/>
      <c r="G7" s="1969"/>
      <c r="H7" s="1960" t="s">
        <v>675</v>
      </c>
      <c r="I7" s="1966"/>
      <c r="J7" s="1971"/>
      <c r="K7" s="1969"/>
      <c r="L7" s="56"/>
      <c r="M7" s="56"/>
      <c r="N7" s="56"/>
    </row>
    <row r="8" spans="1:14" ht="26.25" customHeight="1">
      <c r="B8" s="1974"/>
      <c r="C8" s="1975"/>
      <c r="D8" s="1960" t="s">
        <v>676</v>
      </c>
      <c r="E8" s="1960"/>
      <c r="F8" s="1971"/>
      <c r="G8" s="1969"/>
      <c r="H8" s="1970" t="s">
        <v>677</v>
      </c>
      <c r="I8" s="1966"/>
      <c r="J8" s="1971"/>
      <c r="K8" s="1969"/>
      <c r="L8" s="56"/>
      <c r="M8" s="56"/>
      <c r="N8" s="56"/>
    </row>
    <row r="9" spans="1:14" ht="26.25" customHeight="1">
      <c r="B9" s="1976"/>
      <c r="C9" s="1977"/>
      <c r="D9" s="1960" t="s">
        <v>678</v>
      </c>
      <c r="E9" s="1960"/>
      <c r="F9" s="1967"/>
      <c r="G9" s="1969"/>
      <c r="H9" s="1970" t="s">
        <v>679</v>
      </c>
      <c r="I9" s="1966"/>
      <c r="J9" s="1971"/>
      <c r="K9" s="1969"/>
      <c r="L9" s="56"/>
      <c r="M9" s="56"/>
      <c r="N9" s="56"/>
    </row>
    <row r="10" spans="1:14" ht="18" customHeight="1">
      <c r="B10" s="1960" t="s">
        <v>680</v>
      </c>
      <c r="C10" s="1960"/>
      <c r="D10" s="1967"/>
      <c r="E10" s="1967"/>
      <c r="F10" s="1967"/>
      <c r="G10" s="1978" t="s">
        <v>681</v>
      </c>
      <c r="H10" s="132" t="s">
        <v>682</v>
      </c>
      <c r="I10" s="1969"/>
      <c r="J10" s="1969"/>
      <c r="K10" s="1969"/>
      <c r="L10" s="56"/>
      <c r="M10" s="56"/>
      <c r="N10" s="56"/>
    </row>
    <row r="11" spans="1:14" ht="18" customHeight="1">
      <c r="B11" s="1960"/>
      <c r="C11" s="1960"/>
      <c r="D11" s="1967"/>
      <c r="E11" s="1967"/>
      <c r="F11" s="1967"/>
      <c r="G11" s="1979"/>
      <c r="H11" s="132" t="s">
        <v>683</v>
      </c>
      <c r="I11" s="1969"/>
      <c r="J11" s="1969"/>
      <c r="K11" s="1969"/>
      <c r="L11" s="56"/>
      <c r="M11" s="56"/>
      <c r="N11" s="56"/>
    </row>
    <row r="12" spans="1:14" ht="18" customHeight="1">
      <c r="B12" s="1960"/>
      <c r="C12" s="1960"/>
      <c r="D12" s="1967"/>
      <c r="E12" s="1967"/>
      <c r="F12" s="1967"/>
      <c r="G12" s="1980"/>
      <c r="H12" s="133" t="s">
        <v>684</v>
      </c>
      <c r="I12" s="1969"/>
      <c r="J12" s="1969"/>
      <c r="K12" s="1969"/>
      <c r="L12" s="56"/>
      <c r="M12" s="56"/>
      <c r="N12" s="56"/>
    </row>
    <row r="13" spans="1:14" ht="18" customHeight="1">
      <c r="B13" s="47"/>
      <c r="C13" s="47"/>
      <c r="D13" s="47"/>
      <c r="E13" s="47"/>
      <c r="F13" s="47"/>
      <c r="G13" s="56"/>
      <c r="H13" s="56"/>
      <c r="L13" s="56"/>
      <c r="M13" s="56"/>
      <c r="N13" s="56"/>
    </row>
    <row r="14" spans="1:14" ht="27.75" customHeight="1">
      <c r="B14" s="47" t="s">
        <v>685</v>
      </c>
      <c r="C14" s="47"/>
      <c r="D14" s="47"/>
      <c r="E14" s="47"/>
      <c r="F14" s="47"/>
      <c r="G14" s="47"/>
      <c r="L14" s="56"/>
      <c r="M14" s="56"/>
      <c r="N14" s="56"/>
    </row>
    <row r="15" spans="1:14" ht="22.5" customHeight="1">
      <c r="B15" s="48" t="s">
        <v>686</v>
      </c>
      <c r="C15" s="47"/>
      <c r="D15" s="47"/>
      <c r="E15" s="47"/>
      <c r="F15" s="47"/>
      <c r="G15" s="47"/>
      <c r="L15" s="56"/>
      <c r="M15" s="56"/>
      <c r="N15" s="56"/>
    </row>
    <row r="16" spans="1:14" ht="26.25" customHeight="1">
      <c r="B16" s="1983" t="s">
        <v>1031</v>
      </c>
      <c r="C16" s="1983"/>
      <c r="D16" s="1984"/>
      <c r="E16" s="1984"/>
      <c r="F16" s="49"/>
      <c r="G16" s="137" t="s">
        <v>687</v>
      </c>
    </row>
    <row r="17" spans="2:14" ht="26.25" customHeight="1">
      <c r="B17" s="1985" t="s">
        <v>1032</v>
      </c>
      <c r="C17" s="1986"/>
      <c r="D17" s="1987"/>
      <c r="E17" s="1987"/>
      <c r="F17" s="1987"/>
      <c r="G17" s="1987"/>
      <c r="H17" s="1987"/>
      <c r="I17" s="1987"/>
      <c r="J17" s="1988"/>
      <c r="K17" s="56"/>
      <c r="L17" s="56"/>
      <c r="M17" s="56"/>
      <c r="N17" s="56"/>
    </row>
    <row r="18" spans="2:14" ht="22.5" customHeight="1">
      <c r="B18" s="1989" t="s">
        <v>688</v>
      </c>
      <c r="C18" s="1989"/>
      <c r="D18" s="132" t="s">
        <v>689</v>
      </c>
      <c r="E18" s="132" t="s">
        <v>690</v>
      </c>
      <c r="F18" s="133" t="s">
        <v>691</v>
      </c>
      <c r="G18" s="133" t="s">
        <v>692</v>
      </c>
      <c r="H18" s="134" t="s">
        <v>693</v>
      </c>
      <c r="I18" s="133" t="s">
        <v>694</v>
      </c>
      <c r="J18" s="133" t="s">
        <v>695</v>
      </c>
      <c r="K18" s="56"/>
      <c r="L18" s="56"/>
      <c r="M18" s="56"/>
      <c r="N18" s="56"/>
    </row>
    <row r="19" spans="2:14" ht="22.5" customHeight="1">
      <c r="B19" s="1989"/>
      <c r="C19" s="1989"/>
      <c r="D19" s="130"/>
      <c r="E19" s="130"/>
      <c r="F19" s="130"/>
      <c r="G19" s="130"/>
      <c r="H19" s="50"/>
      <c r="I19" s="50"/>
      <c r="J19" s="51">
        <f>SUM(D19:I19)</f>
        <v>0</v>
      </c>
      <c r="K19" s="56"/>
      <c r="L19" s="56"/>
      <c r="M19" s="56"/>
      <c r="N19" s="56"/>
    </row>
    <row r="20" spans="2:14" ht="26.25" customHeight="1">
      <c r="B20" s="1981" t="s">
        <v>696</v>
      </c>
      <c r="C20" s="1982"/>
      <c r="D20" s="1982"/>
      <c r="E20" s="1982"/>
      <c r="F20" s="1982"/>
      <c r="G20" s="1982"/>
      <c r="H20" s="1982"/>
      <c r="I20" s="1982"/>
      <c r="J20" s="1982"/>
      <c r="K20" s="56"/>
      <c r="L20" s="56"/>
      <c r="M20" s="56"/>
      <c r="N20" s="56"/>
    </row>
    <row r="21" spans="2:14" ht="26.25" customHeight="1">
      <c r="B21" s="129"/>
      <c r="C21" s="129"/>
      <c r="D21" s="129"/>
      <c r="E21" s="129"/>
      <c r="F21" s="129"/>
      <c r="G21" s="129"/>
      <c r="H21" s="56"/>
      <c r="I21" s="56"/>
      <c r="J21" s="56"/>
      <c r="K21" s="56"/>
      <c r="L21" s="56"/>
      <c r="M21" s="56"/>
      <c r="N21" s="56"/>
    </row>
    <row r="22" spans="2:14" ht="26.25" customHeight="1">
      <c r="B22" s="1964" t="s">
        <v>697</v>
      </c>
      <c r="C22" s="1964"/>
      <c r="D22" s="1965"/>
      <c r="E22" s="1965"/>
      <c r="F22" s="1965"/>
      <c r="G22" s="1965"/>
      <c r="H22" s="1965"/>
      <c r="I22" s="1965"/>
      <c r="J22" s="1965"/>
      <c r="K22" s="56"/>
      <c r="L22" s="56"/>
      <c r="M22" s="56"/>
      <c r="N22" s="56"/>
    </row>
    <row r="23" spans="2:14" ht="33" customHeight="1">
      <c r="B23" s="1981" t="s">
        <v>1033</v>
      </c>
      <c r="C23" s="1981"/>
      <c r="D23" s="1982"/>
      <c r="E23" s="1982"/>
      <c r="F23" s="1982"/>
      <c r="G23" s="1982"/>
      <c r="H23" s="1982"/>
      <c r="I23" s="1982"/>
      <c r="J23" s="1982"/>
      <c r="K23" s="56"/>
      <c r="L23" s="56"/>
      <c r="M23" s="56"/>
      <c r="N23" s="56"/>
    </row>
    <row r="24" spans="2:14" ht="26.25" customHeight="1">
      <c r="B24" s="1989" t="s">
        <v>698</v>
      </c>
      <c r="C24" s="1989"/>
      <c r="D24" s="132" t="s">
        <v>689</v>
      </c>
      <c r="E24" s="132" t="s">
        <v>690</v>
      </c>
      <c r="F24" s="133" t="s">
        <v>691</v>
      </c>
      <c r="G24" s="133" t="s">
        <v>692</v>
      </c>
      <c r="H24" s="132" t="s">
        <v>699</v>
      </c>
      <c r="I24" s="133" t="s">
        <v>694</v>
      </c>
      <c r="J24" s="133" t="s">
        <v>695</v>
      </c>
      <c r="K24" s="56"/>
      <c r="L24" s="56"/>
      <c r="M24" s="56"/>
      <c r="N24" s="56"/>
    </row>
    <row r="25" spans="2:14" ht="25.5" customHeight="1">
      <c r="B25" s="1990" t="s">
        <v>700</v>
      </c>
      <c r="C25" s="1990"/>
      <c r="D25" s="130"/>
      <c r="E25" s="130"/>
      <c r="F25" s="130"/>
      <c r="G25" s="130"/>
      <c r="H25" s="50"/>
      <c r="I25" s="50"/>
      <c r="J25" s="51">
        <f>SUM(D25:I25)</f>
        <v>0</v>
      </c>
      <c r="K25" s="56"/>
      <c r="L25" s="56"/>
      <c r="M25" s="56"/>
      <c r="N25" s="56"/>
    </row>
    <row r="26" spans="2:14" ht="32.25" customHeight="1">
      <c r="B26" s="1989" t="s">
        <v>701</v>
      </c>
      <c r="C26" s="52" t="s">
        <v>702</v>
      </c>
      <c r="D26" s="130"/>
      <c r="E26" s="130"/>
      <c r="F26" s="130"/>
      <c r="G26" s="130"/>
      <c r="H26" s="50"/>
      <c r="I26" s="50"/>
      <c r="J26" s="51">
        <f>SUM(D26:I26)</f>
        <v>0</v>
      </c>
      <c r="K26" s="56"/>
      <c r="L26" s="56"/>
      <c r="M26" s="56"/>
      <c r="N26" s="56"/>
    </row>
    <row r="27" spans="2:14" ht="38.25" customHeight="1">
      <c r="B27" s="1989"/>
      <c r="C27" s="52" t="s">
        <v>703</v>
      </c>
      <c r="D27" s="130"/>
      <c r="E27" s="130"/>
      <c r="F27" s="130"/>
      <c r="G27" s="130"/>
      <c r="H27" s="50"/>
      <c r="I27" s="50"/>
      <c r="J27" s="51">
        <f>SUM(D27:I27)</f>
        <v>0</v>
      </c>
      <c r="K27" s="56"/>
      <c r="L27" s="56"/>
      <c r="M27" s="56"/>
      <c r="N27" s="56"/>
    </row>
    <row r="28" spans="2:14" ht="29.25" customHeight="1">
      <c r="B28" s="1989"/>
      <c r="C28" s="135" t="s">
        <v>704</v>
      </c>
      <c r="D28" s="130"/>
      <c r="E28" s="130"/>
      <c r="F28" s="130"/>
      <c r="G28" s="130"/>
      <c r="H28" s="50"/>
      <c r="I28" s="50"/>
      <c r="J28" s="51">
        <f>SUM(D28:I28)</f>
        <v>0</v>
      </c>
      <c r="K28" s="56"/>
      <c r="L28" s="56"/>
      <c r="M28" s="56"/>
      <c r="N28" s="56"/>
    </row>
    <row r="29" spans="2:14" ht="32.25" customHeight="1">
      <c r="B29" s="1991"/>
      <c r="C29" s="135" t="s">
        <v>705</v>
      </c>
      <c r="D29" s="53">
        <f t="shared" ref="D29:I29" si="0">SUM(D26:D28)</f>
        <v>0</v>
      </c>
      <c r="E29" s="53">
        <f t="shared" si="0"/>
        <v>0</v>
      </c>
      <c r="F29" s="53">
        <f t="shared" si="0"/>
        <v>0</v>
      </c>
      <c r="G29" s="53">
        <f t="shared" si="0"/>
        <v>0</v>
      </c>
      <c r="H29" s="53">
        <f t="shared" si="0"/>
        <v>0</v>
      </c>
      <c r="I29" s="53">
        <f t="shared" si="0"/>
        <v>0</v>
      </c>
      <c r="J29" s="51">
        <f>SUM(D29:I29)</f>
        <v>0</v>
      </c>
      <c r="K29" s="56"/>
      <c r="L29" s="56"/>
      <c r="M29" s="56"/>
      <c r="N29" s="56"/>
    </row>
    <row r="30" spans="2:14" ht="26.25" customHeight="1">
      <c r="B30" s="1981"/>
      <c r="C30" s="1981"/>
      <c r="D30" s="1982"/>
      <c r="E30" s="1982"/>
      <c r="F30" s="1982"/>
      <c r="G30" s="1982"/>
      <c r="H30" s="1982"/>
      <c r="I30" s="1982"/>
      <c r="J30" s="1982"/>
      <c r="K30" s="56"/>
      <c r="L30" s="56"/>
      <c r="M30" s="56"/>
      <c r="N30" s="56"/>
    </row>
    <row r="31" spans="2:14" ht="26.25" customHeight="1">
      <c r="B31" s="1964" t="s">
        <v>706</v>
      </c>
      <c r="C31" s="1964"/>
      <c r="D31" s="1964"/>
      <c r="E31" s="1964"/>
      <c r="F31" s="1964"/>
      <c r="G31" s="1964"/>
      <c r="H31" s="1964"/>
      <c r="I31" s="1964"/>
      <c r="J31" s="1964"/>
      <c r="K31" s="56"/>
      <c r="L31" s="56"/>
      <c r="M31" s="56"/>
      <c r="N31" s="56"/>
    </row>
    <row r="32" spans="2:14" ht="33" customHeight="1">
      <c r="B32" s="1981" t="s">
        <v>1034</v>
      </c>
      <c r="C32" s="1982"/>
      <c r="D32" s="1982"/>
      <c r="E32" s="1982"/>
      <c r="F32" s="1982"/>
      <c r="G32" s="1982"/>
      <c r="H32" s="1982"/>
      <c r="I32" s="1982"/>
      <c r="J32" s="1982"/>
      <c r="K32" s="56"/>
      <c r="L32" s="56"/>
      <c r="M32" s="56"/>
      <c r="N32" s="56"/>
    </row>
    <row r="33" spans="2:14" ht="33" customHeight="1">
      <c r="B33" s="1992"/>
      <c r="C33" s="1991"/>
      <c r="D33" s="1989" t="s">
        <v>707</v>
      </c>
      <c r="E33" s="1989"/>
      <c r="F33" s="1993" t="s">
        <v>708</v>
      </c>
      <c r="G33" s="1989"/>
      <c r="H33" s="54"/>
      <c r="I33" s="131"/>
      <c r="J33" s="131"/>
      <c r="K33" s="56"/>
      <c r="L33" s="56"/>
      <c r="M33" s="56"/>
      <c r="N33" s="56"/>
    </row>
    <row r="34" spans="2:14" ht="33" customHeight="1">
      <c r="B34" s="1992" t="s">
        <v>709</v>
      </c>
      <c r="C34" s="1991"/>
      <c r="D34" s="1994"/>
      <c r="E34" s="1994"/>
      <c r="F34" s="1994"/>
      <c r="G34" s="1994"/>
      <c r="H34" s="56"/>
      <c r="I34" s="56"/>
      <c r="J34" s="56"/>
      <c r="K34" s="56"/>
      <c r="L34" s="56"/>
      <c r="M34" s="56"/>
      <c r="N34" s="56"/>
    </row>
    <row r="35" spans="2:14" ht="33" customHeight="1">
      <c r="B35" s="1992" t="s">
        <v>710</v>
      </c>
      <c r="C35" s="1991"/>
      <c r="D35" s="1994"/>
      <c r="E35" s="1994"/>
      <c r="F35" s="1994"/>
      <c r="G35" s="1994"/>
      <c r="H35" s="56"/>
      <c r="I35" s="56"/>
      <c r="J35" s="56"/>
      <c r="K35" s="56"/>
      <c r="L35" s="56"/>
      <c r="M35" s="56"/>
      <c r="N35" s="56"/>
    </row>
    <row r="36" spans="2:14" ht="33" customHeight="1">
      <c r="B36" s="1992" t="s">
        <v>1035</v>
      </c>
      <c r="C36" s="1991"/>
      <c r="D36" s="1994"/>
      <c r="E36" s="1994"/>
      <c r="F36" s="1994"/>
      <c r="G36" s="1994"/>
      <c r="H36" s="56"/>
      <c r="I36" s="56"/>
      <c r="J36" s="56"/>
      <c r="K36" s="56"/>
      <c r="L36" s="56"/>
      <c r="M36" s="56"/>
      <c r="N36" s="56"/>
    </row>
    <row r="37" spans="2:14" ht="33" customHeight="1">
      <c r="B37" s="129"/>
      <c r="C37" s="129"/>
      <c r="D37" s="129"/>
      <c r="E37" s="129"/>
      <c r="F37" s="129"/>
      <c r="G37" s="129"/>
      <c r="H37" s="56"/>
      <c r="I37" s="56"/>
      <c r="J37" s="56"/>
      <c r="K37" s="56"/>
      <c r="L37" s="56"/>
      <c r="M37" s="56"/>
      <c r="N37" s="56"/>
    </row>
    <row r="38" spans="2:14" ht="33" customHeight="1">
      <c r="B38" s="1981" t="s">
        <v>711</v>
      </c>
      <c r="C38" s="1982"/>
      <c r="D38" s="1982"/>
      <c r="E38" s="1982"/>
      <c r="F38" s="1982"/>
      <c r="G38" s="1982"/>
      <c r="H38" s="1982"/>
      <c r="I38" s="1982"/>
      <c r="J38" s="1982"/>
      <c r="K38" s="56"/>
      <c r="L38" s="56"/>
      <c r="M38" s="56"/>
      <c r="N38" s="56"/>
    </row>
    <row r="39" spans="2:14" ht="33" customHeight="1">
      <c r="B39" s="1989"/>
      <c r="C39" s="1989"/>
      <c r="D39" s="132" t="s">
        <v>712</v>
      </c>
      <c r="E39" s="132" t="s">
        <v>713</v>
      </c>
      <c r="F39" s="132" t="s">
        <v>714</v>
      </c>
      <c r="G39" s="132" t="s">
        <v>715</v>
      </c>
      <c r="H39" s="132" t="s">
        <v>716</v>
      </c>
      <c r="I39" s="55"/>
      <c r="J39" s="56"/>
      <c r="K39" s="56"/>
      <c r="L39" s="56"/>
      <c r="M39" s="56"/>
      <c r="N39" s="56"/>
    </row>
    <row r="40" spans="2:14" ht="33" customHeight="1">
      <c r="B40" s="1992" t="s">
        <v>709</v>
      </c>
      <c r="C40" s="1991"/>
      <c r="D40" s="130"/>
      <c r="E40" s="130"/>
      <c r="F40" s="130"/>
      <c r="G40" s="130"/>
      <c r="H40" s="51">
        <f>SUM(D40:G40)</f>
        <v>0</v>
      </c>
      <c r="I40" s="56"/>
      <c r="J40" s="56"/>
      <c r="K40" s="56"/>
      <c r="L40" s="56"/>
      <c r="M40" s="56"/>
      <c r="N40" s="56"/>
    </row>
    <row r="41" spans="2:14" ht="33" customHeight="1">
      <c r="B41" s="1992" t="s">
        <v>710</v>
      </c>
      <c r="C41" s="1991"/>
      <c r="D41" s="130"/>
      <c r="E41" s="130"/>
      <c r="F41" s="130"/>
      <c r="G41" s="130"/>
      <c r="H41" s="51">
        <f>SUM(D41:G41)</f>
        <v>0</v>
      </c>
      <c r="I41" s="56"/>
      <c r="J41" s="56"/>
      <c r="K41" s="56"/>
      <c r="L41" s="56"/>
      <c r="M41" s="56"/>
      <c r="N41" s="56"/>
    </row>
    <row r="42" spans="2:14" ht="33" customHeight="1">
      <c r="B42" s="1992" t="s">
        <v>1035</v>
      </c>
      <c r="C42" s="1991"/>
      <c r="D42" s="130"/>
      <c r="E42" s="130"/>
      <c r="F42" s="130"/>
      <c r="G42" s="130"/>
      <c r="H42" s="51">
        <f>SUM(D42:G42)</f>
        <v>0</v>
      </c>
      <c r="I42" s="56"/>
      <c r="J42" s="56"/>
      <c r="K42" s="56"/>
      <c r="L42" s="56"/>
      <c r="M42" s="56"/>
      <c r="N42" s="56"/>
    </row>
    <row r="43" spans="2:14" ht="9.75" customHeight="1">
      <c r="B43" s="1981"/>
      <c r="C43" s="1995"/>
      <c r="D43" s="1995"/>
      <c r="E43" s="1995"/>
      <c r="F43" s="1995"/>
      <c r="G43" s="1995"/>
      <c r="H43" s="1995"/>
      <c r="I43" s="56"/>
      <c r="J43" s="56"/>
      <c r="K43" s="56"/>
      <c r="L43" s="56"/>
      <c r="M43" s="56"/>
      <c r="N43" s="56"/>
    </row>
  </sheetData>
  <mergeCells count="57">
    <mergeCell ref="B43:H43"/>
    <mergeCell ref="B35:C35"/>
    <mergeCell ref="D35:E35"/>
    <mergeCell ref="F35:G35"/>
    <mergeCell ref="B36:C36"/>
    <mergeCell ref="D36:E36"/>
    <mergeCell ref="F36:G36"/>
    <mergeCell ref="B38:J38"/>
    <mergeCell ref="B39:C39"/>
    <mergeCell ref="B40:C40"/>
    <mergeCell ref="B41:C41"/>
    <mergeCell ref="B42:C42"/>
    <mergeCell ref="B33:C33"/>
    <mergeCell ref="D33:E33"/>
    <mergeCell ref="F33:G33"/>
    <mergeCell ref="B34:C34"/>
    <mergeCell ref="D34:E34"/>
    <mergeCell ref="F34:G34"/>
    <mergeCell ref="B32:J32"/>
    <mergeCell ref="B16:E16"/>
    <mergeCell ref="B17:J17"/>
    <mergeCell ref="B18:C19"/>
    <mergeCell ref="B20:J20"/>
    <mergeCell ref="B22:J22"/>
    <mergeCell ref="B23:J23"/>
    <mergeCell ref="B24:C24"/>
    <mergeCell ref="B25:C25"/>
    <mergeCell ref="B26:B29"/>
    <mergeCell ref="B30:J30"/>
    <mergeCell ref="B31:J31"/>
    <mergeCell ref="J7:K7"/>
    <mergeCell ref="D8:E8"/>
    <mergeCell ref="F8:G8"/>
    <mergeCell ref="H8:I8"/>
    <mergeCell ref="J8:K8"/>
    <mergeCell ref="B10:C12"/>
    <mergeCell ref="D10:F12"/>
    <mergeCell ref="G10:G12"/>
    <mergeCell ref="I10:K10"/>
    <mergeCell ref="I11:K11"/>
    <mergeCell ref="I12:K12"/>
    <mergeCell ref="D9:E9"/>
    <mergeCell ref="B2:K2"/>
    <mergeCell ref="B4:J4"/>
    <mergeCell ref="B5:C5"/>
    <mergeCell ref="D5:G5"/>
    <mergeCell ref="I5:K5"/>
    <mergeCell ref="B6:C6"/>
    <mergeCell ref="D6:G6"/>
    <mergeCell ref="I6:K6"/>
    <mergeCell ref="F9:G9"/>
    <mergeCell ref="H9:I9"/>
    <mergeCell ref="J9:K9"/>
    <mergeCell ref="B7:C9"/>
    <mergeCell ref="D7:E7"/>
    <mergeCell ref="F7:G7"/>
    <mergeCell ref="H7:I7"/>
  </mergeCells>
  <phoneticPr fontId="4"/>
  <pageMargins left="0.78740157480314965" right="0.78740157480314965" top="0.59055118110236227" bottom="0.59055118110236227" header="0.51181102362204722" footer="0.39370078740157483"/>
  <pageSetup paperSize="9" scale="70" firstPageNumber="32" fitToWidth="0" orientation="portrait" useFirstPageNumber="1" r:id="rId1"/>
  <headerFooter alignWithMargins="0">
    <oddFooter>&amp;C&amp;14 22</oddFooter>
  </headerFooter>
  <colBreaks count="1" manualBreakCount="1">
    <brk id="11" max="41" man="1"/>
  </colBreak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N42"/>
  <sheetViews>
    <sheetView view="pageBreakPreview" zoomScaleNormal="100" zoomScaleSheetLayoutView="100" workbookViewId="0">
      <selection activeCell="B23" sqref="B23:C23"/>
    </sheetView>
  </sheetViews>
  <sheetFormatPr defaultRowHeight="13"/>
  <cols>
    <col min="1" max="1" width="1.453125" style="45" customWidth="1"/>
    <col min="2" max="2" width="8.26953125" style="45" customWidth="1"/>
    <col min="3" max="3" width="17.453125" style="45" customWidth="1"/>
    <col min="4" max="9" width="11" style="45" customWidth="1"/>
    <col min="10" max="10" width="11.7265625" style="45" customWidth="1"/>
    <col min="11" max="11" width="7.453125" style="45" customWidth="1"/>
    <col min="12" max="13" width="12.7265625" style="45" customWidth="1"/>
    <col min="14" max="14" width="17.08984375" style="45" customWidth="1"/>
    <col min="15" max="259" width="9" style="45"/>
    <col min="260" max="260" width="1.453125" style="45" customWidth="1"/>
    <col min="261" max="261" width="5.26953125" style="45" customWidth="1"/>
    <col min="262" max="263" width="9" style="45" customWidth="1"/>
    <col min="264" max="266" width="8.453125" style="45" customWidth="1"/>
    <col min="267" max="267" width="7.453125" style="45" customWidth="1"/>
    <col min="268" max="269" width="8.453125" style="45" customWidth="1"/>
    <col min="270" max="270" width="17.08984375" style="45" customWidth="1"/>
    <col min="271" max="515" width="9" style="45"/>
    <col min="516" max="516" width="1.453125" style="45" customWidth="1"/>
    <col min="517" max="517" width="5.26953125" style="45" customWidth="1"/>
    <col min="518" max="519" width="9" style="45" customWidth="1"/>
    <col min="520" max="522" width="8.453125" style="45" customWidth="1"/>
    <col min="523" max="523" width="7.453125" style="45" customWidth="1"/>
    <col min="524" max="525" width="8.453125" style="45" customWidth="1"/>
    <col min="526" max="526" width="17.08984375" style="45" customWidth="1"/>
    <col min="527" max="771" width="9" style="45"/>
    <col min="772" max="772" width="1.453125" style="45" customWidth="1"/>
    <col min="773" max="773" width="5.26953125" style="45" customWidth="1"/>
    <col min="774" max="775" width="9" style="45" customWidth="1"/>
    <col min="776" max="778" width="8.453125" style="45" customWidth="1"/>
    <col min="779" max="779" width="7.453125" style="45" customWidth="1"/>
    <col min="780" max="781" width="8.453125" style="45" customWidth="1"/>
    <col min="782" max="782" width="17.08984375" style="45" customWidth="1"/>
    <col min="783" max="1027" width="9" style="45"/>
    <col min="1028" max="1028" width="1.453125" style="45" customWidth="1"/>
    <col min="1029" max="1029" width="5.26953125" style="45" customWidth="1"/>
    <col min="1030" max="1031" width="9" style="45" customWidth="1"/>
    <col min="1032" max="1034" width="8.453125" style="45" customWidth="1"/>
    <col min="1035" max="1035" width="7.453125" style="45" customWidth="1"/>
    <col min="1036" max="1037" width="8.453125" style="45" customWidth="1"/>
    <col min="1038" max="1038" width="17.08984375" style="45" customWidth="1"/>
    <col min="1039" max="1283" width="9" style="45"/>
    <col min="1284" max="1284" width="1.453125" style="45" customWidth="1"/>
    <col min="1285" max="1285" width="5.26953125" style="45" customWidth="1"/>
    <col min="1286" max="1287" width="9" style="45" customWidth="1"/>
    <col min="1288" max="1290" width="8.453125" style="45" customWidth="1"/>
    <col min="1291" max="1291" width="7.453125" style="45" customWidth="1"/>
    <col min="1292" max="1293" width="8.453125" style="45" customWidth="1"/>
    <col min="1294" max="1294" width="17.08984375" style="45" customWidth="1"/>
    <col min="1295" max="1539" width="9" style="45"/>
    <col min="1540" max="1540" width="1.453125" style="45" customWidth="1"/>
    <col min="1541" max="1541" width="5.26953125" style="45" customWidth="1"/>
    <col min="1542" max="1543" width="9" style="45" customWidth="1"/>
    <col min="1544" max="1546" width="8.453125" style="45" customWidth="1"/>
    <col min="1547" max="1547" width="7.453125" style="45" customWidth="1"/>
    <col min="1548" max="1549" width="8.453125" style="45" customWidth="1"/>
    <col min="1550" max="1550" width="17.08984375" style="45" customWidth="1"/>
    <col min="1551" max="1795" width="9" style="45"/>
    <col min="1796" max="1796" width="1.453125" style="45" customWidth="1"/>
    <col min="1797" max="1797" width="5.26953125" style="45" customWidth="1"/>
    <col min="1798" max="1799" width="9" style="45" customWidth="1"/>
    <col min="1800" max="1802" width="8.453125" style="45" customWidth="1"/>
    <col min="1803" max="1803" width="7.453125" style="45" customWidth="1"/>
    <col min="1804" max="1805" width="8.453125" style="45" customWidth="1"/>
    <col min="1806" max="1806" width="17.08984375" style="45" customWidth="1"/>
    <col min="1807" max="2051" width="9" style="45"/>
    <col min="2052" max="2052" width="1.453125" style="45" customWidth="1"/>
    <col min="2053" max="2053" width="5.26953125" style="45" customWidth="1"/>
    <col min="2054" max="2055" width="9" style="45" customWidth="1"/>
    <col min="2056" max="2058" width="8.453125" style="45" customWidth="1"/>
    <col min="2059" max="2059" width="7.453125" style="45" customWidth="1"/>
    <col min="2060" max="2061" width="8.453125" style="45" customWidth="1"/>
    <col min="2062" max="2062" width="17.08984375" style="45" customWidth="1"/>
    <col min="2063" max="2307" width="9" style="45"/>
    <col min="2308" max="2308" width="1.453125" style="45" customWidth="1"/>
    <col min="2309" max="2309" width="5.26953125" style="45" customWidth="1"/>
    <col min="2310" max="2311" width="9" style="45" customWidth="1"/>
    <col min="2312" max="2314" width="8.453125" style="45" customWidth="1"/>
    <col min="2315" max="2315" width="7.453125" style="45" customWidth="1"/>
    <col min="2316" max="2317" width="8.453125" style="45" customWidth="1"/>
    <col min="2318" max="2318" width="17.08984375" style="45" customWidth="1"/>
    <col min="2319" max="2563" width="9" style="45"/>
    <col min="2564" max="2564" width="1.453125" style="45" customWidth="1"/>
    <col min="2565" max="2565" width="5.26953125" style="45" customWidth="1"/>
    <col min="2566" max="2567" width="9" style="45" customWidth="1"/>
    <col min="2568" max="2570" width="8.453125" style="45" customWidth="1"/>
    <col min="2571" max="2571" width="7.453125" style="45" customWidth="1"/>
    <col min="2572" max="2573" width="8.453125" style="45" customWidth="1"/>
    <col min="2574" max="2574" width="17.08984375" style="45" customWidth="1"/>
    <col min="2575" max="2819" width="9" style="45"/>
    <col min="2820" max="2820" width="1.453125" style="45" customWidth="1"/>
    <col min="2821" max="2821" width="5.26953125" style="45" customWidth="1"/>
    <col min="2822" max="2823" width="9" style="45" customWidth="1"/>
    <col min="2824" max="2826" width="8.453125" style="45" customWidth="1"/>
    <col min="2827" max="2827" width="7.453125" style="45" customWidth="1"/>
    <col min="2828" max="2829" width="8.453125" style="45" customWidth="1"/>
    <col min="2830" max="2830" width="17.08984375" style="45" customWidth="1"/>
    <col min="2831" max="3075" width="9" style="45"/>
    <col min="3076" max="3076" width="1.453125" style="45" customWidth="1"/>
    <col min="3077" max="3077" width="5.26953125" style="45" customWidth="1"/>
    <col min="3078" max="3079" width="9" style="45" customWidth="1"/>
    <col min="3080" max="3082" width="8.453125" style="45" customWidth="1"/>
    <col min="3083" max="3083" width="7.453125" style="45" customWidth="1"/>
    <col min="3084" max="3085" width="8.453125" style="45" customWidth="1"/>
    <col min="3086" max="3086" width="17.08984375" style="45" customWidth="1"/>
    <col min="3087" max="3331" width="9" style="45"/>
    <col min="3332" max="3332" width="1.453125" style="45" customWidth="1"/>
    <col min="3333" max="3333" width="5.26953125" style="45" customWidth="1"/>
    <col min="3334" max="3335" width="9" style="45" customWidth="1"/>
    <col min="3336" max="3338" width="8.453125" style="45" customWidth="1"/>
    <col min="3339" max="3339" width="7.453125" style="45" customWidth="1"/>
    <col min="3340" max="3341" width="8.453125" style="45" customWidth="1"/>
    <col min="3342" max="3342" width="17.08984375" style="45" customWidth="1"/>
    <col min="3343" max="3587" width="9" style="45"/>
    <col min="3588" max="3588" width="1.453125" style="45" customWidth="1"/>
    <col min="3589" max="3589" width="5.26953125" style="45" customWidth="1"/>
    <col min="3590" max="3591" width="9" style="45" customWidth="1"/>
    <col min="3592" max="3594" width="8.453125" style="45" customWidth="1"/>
    <col min="3595" max="3595" width="7.453125" style="45" customWidth="1"/>
    <col min="3596" max="3597" width="8.453125" style="45" customWidth="1"/>
    <col min="3598" max="3598" width="17.08984375" style="45" customWidth="1"/>
    <col min="3599" max="3843" width="9" style="45"/>
    <col min="3844" max="3844" width="1.453125" style="45" customWidth="1"/>
    <col min="3845" max="3845" width="5.26953125" style="45" customWidth="1"/>
    <col min="3846" max="3847" width="9" style="45" customWidth="1"/>
    <col min="3848" max="3850" width="8.453125" style="45" customWidth="1"/>
    <col min="3851" max="3851" width="7.453125" style="45" customWidth="1"/>
    <col min="3852" max="3853" width="8.453125" style="45" customWidth="1"/>
    <col min="3854" max="3854" width="17.08984375" style="45" customWidth="1"/>
    <col min="3855" max="4099" width="9" style="45"/>
    <col min="4100" max="4100" width="1.453125" style="45" customWidth="1"/>
    <col min="4101" max="4101" width="5.26953125" style="45" customWidth="1"/>
    <col min="4102" max="4103" width="9" style="45" customWidth="1"/>
    <col min="4104" max="4106" width="8.453125" style="45" customWidth="1"/>
    <col min="4107" max="4107" width="7.453125" style="45" customWidth="1"/>
    <col min="4108" max="4109" width="8.453125" style="45" customWidth="1"/>
    <col min="4110" max="4110" width="17.08984375" style="45" customWidth="1"/>
    <col min="4111" max="4355" width="9" style="45"/>
    <col min="4356" max="4356" width="1.453125" style="45" customWidth="1"/>
    <col min="4357" max="4357" width="5.26953125" style="45" customWidth="1"/>
    <col min="4358" max="4359" width="9" style="45" customWidth="1"/>
    <col min="4360" max="4362" width="8.453125" style="45" customWidth="1"/>
    <col min="4363" max="4363" width="7.453125" style="45" customWidth="1"/>
    <col min="4364" max="4365" width="8.453125" style="45" customWidth="1"/>
    <col min="4366" max="4366" width="17.08984375" style="45" customWidth="1"/>
    <col min="4367" max="4611" width="9" style="45"/>
    <col min="4612" max="4612" width="1.453125" style="45" customWidth="1"/>
    <col min="4613" max="4613" width="5.26953125" style="45" customWidth="1"/>
    <col min="4614" max="4615" width="9" style="45" customWidth="1"/>
    <col min="4616" max="4618" width="8.453125" style="45" customWidth="1"/>
    <col min="4619" max="4619" width="7.453125" style="45" customWidth="1"/>
    <col min="4620" max="4621" width="8.453125" style="45" customWidth="1"/>
    <col min="4622" max="4622" width="17.08984375" style="45" customWidth="1"/>
    <col min="4623" max="4867" width="9" style="45"/>
    <col min="4868" max="4868" width="1.453125" style="45" customWidth="1"/>
    <col min="4869" max="4869" width="5.26953125" style="45" customWidth="1"/>
    <col min="4870" max="4871" width="9" style="45" customWidth="1"/>
    <col min="4872" max="4874" width="8.453125" style="45" customWidth="1"/>
    <col min="4875" max="4875" width="7.453125" style="45" customWidth="1"/>
    <col min="4876" max="4877" width="8.453125" style="45" customWidth="1"/>
    <col min="4878" max="4878" width="17.08984375" style="45" customWidth="1"/>
    <col min="4879" max="5123" width="9" style="45"/>
    <col min="5124" max="5124" width="1.453125" style="45" customWidth="1"/>
    <col min="5125" max="5125" width="5.26953125" style="45" customWidth="1"/>
    <col min="5126" max="5127" width="9" style="45" customWidth="1"/>
    <col min="5128" max="5130" width="8.453125" style="45" customWidth="1"/>
    <col min="5131" max="5131" width="7.453125" style="45" customWidth="1"/>
    <col min="5132" max="5133" width="8.453125" style="45" customWidth="1"/>
    <col min="5134" max="5134" width="17.08984375" style="45" customWidth="1"/>
    <col min="5135" max="5379" width="9" style="45"/>
    <col min="5380" max="5380" width="1.453125" style="45" customWidth="1"/>
    <col min="5381" max="5381" width="5.26953125" style="45" customWidth="1"/>
    <col min="5382" max="5383" width="9" style="45" customWidth="1"/>
    <col min="5384" max="5386" width="8.453125" style="45" customWidth="1"/>
    <col min="5387" max="5387" width="7.453125" style="45" customWidth="1"/>
    <col min="5388" max="5389" width="8.453125" style="45" customWidth="1"/>
    <col min="5390" max="5390" width="17.08984375" style="45" customWidth="1"/>
    <col min="5391" max="5635" width="9" style="45"/>
    <col min="5636" max="5636" width="1.453125" style="45" customWidth="1"/>
    <col min="5637" max="5637" width="5.26953125" style="45" customWidth="1"/>
    <col min="5638" max="5639" width="9" style="45" customWidth="1"/>
    <col min="5640" max="5642" width="8.453125" style="45" customWidth="1"/>
    <col min="5643" max="5643" width="7.453125" style="45" customWidth="1"/>
    <col min="5644" max="5645" width="8.453125" style="45" customWidth="1"/>
    <col min="5646" max="5646" width="17.08984375" style="45" customWidth="1"/>
    <col min="5647" max="5891" width="9" style="45"/>
    <col min="5892" max="5892" width="1.453125" style="45" customWidth="1"/>
    <col min="5893" max="5893" width="5.26953125" style="45" customWidth="1"/>
    <col min="5894" max="5895" width="9" style="45" customWidth="1"/>
    <col min="5896" max="5898" width="8.453125" style="45" customWidth="1"/>
    <col min="5899" max="5899" width="7.453125" style="45" customWidth="1"/>
    <col min="5900" max="5901" width="8.453125" style="45" customWidth="1"/>
    <col min="5902" max="5902" width="17.08984375" style="45" customWidth="1"/>
    <col min="5903" max="6147" width="9" style="45"/>
    <col min="6148" max="6148" width="1.453125" style="45" customWidth="1"/>
    <col min="6149" max="6149" width="5.26953125" style="45" customWidth="1"/>
    <col min="6150" max="6151" width="9" style="45" customWidth="1"/>
    <col min="6152" max="6154" width="8.453125" style="45" customWidth="1"/>
    <col min="6155" max="6155" width="7.453125" style="45" customWidth="1"/>
    <col min="6156" max="6157" width="8.453125" style="45" customWidth="1"/>
    <col min="6158" max="6158" width="17.08984375" style="45" customWidth="1"/>
    <col min="6159" max="6403" width="9" style="45"/>
    <col min="6404" max="6404" width="1.453125" style="45" customWidth="1"/>
    <col min="6405" max="6405" width="5.26953125" style="45" customWidth="1"/>
    <col min="6406" max="6407" width="9" style="45" customWidth="1"/>
    <col min="6408" max="6410" width="8.453125" style="45" customWidth="1"/>
    <col min="6411" max="6411" width="7.453125" style="45" customWidth="1"/>
    <col min="6412" max="6413" width="8.453125" style="45" customWidth="1"/>
    <col min="6414" max="6414" width="17.08984375" style="45" customWidth="1"/>
    <col min="6415" max="6659" width="9" style="45"/>
    <col min="6660" max="6660" width="1.453125" style="45" customWidth="1"/>
    <col min="6661" max="6661" width="5.26953125" style="45" customWidth="1"/>
    <col min="6662" max="6663" width="9" style="45" customWidth="1"/>
    <col min="6664" max="6666" width="8.453125" style="45" customWidth="1"/>
    <col min="6667" max="6667" width="7.453125" style="45" customWidth="1"/>
    <col min="6668" max="6669" width="8.453125" style="45" customWidth="1"/>
    <col min="6670" max="6670" width="17.08984375" style="45" customWidth="1"/>
    <col min="6671" max="6915" width="9" style="45"/>
    <col min="6916" max="6916" width="1.453125" style="45" customWidth="1"/>
    <col min="6917" max="6917" width="5.26953125" style="45" customWidth="1"/>
    <col min="6918" max="6919" width="9" style="45" customWidth="1"/>
    <col min="6920" max="6922" width="8.453125" style="45" customWidth="1"/>
    <col min="6923" max="6923" width="7.453125" style="45" customWidth="1"/>
    <col min="6924" max="6925" width="8.453125" style="45" customWidth="1"/>
    <col min="6926" max="6926" width="17.08984375" style="45" customWidth="1"/>
    <col min="6927" max="7171" width="9" style="45"/>
    <col min="7172" max="7172" width="1.453125" style="45" customWidth="1"/>
    <col min="7173" max="7173" width="5.26953125" style="45" customWidth="1"/>
    <col min="7174" max="7175" width="9" style="45" customWidth="1"/>
    <col min="7176" max="7178" width="8.453125" style="45" customWidth="1"/>
    <col min="7179" max="7179" width="7.453125" style="45" customWidth="1"/>
    <col min="7180" max="7181" width="8.453125" style="45" customWidth="1"/>
    <col min="7182" max="7182" width="17.08984375" style="45" customWidth="1"/>
    <col min="7183" max="7427" width="9" style="45"/>
    <col min="7428" max="7428" width="1.453125" style="45" customWidth="1"/>
    <col min="7429" max="7429" width="5.26953125" style="45" customWidth="1"/>
    <col min="7430" max="7431" width="9" style="45" customWidth="1"/>
    <col min="7432" max="7434" width="8.453125" style="45" customWidth="1"/>
    <col min="7435" max="7435" width="7.453125" style="45" customWidth="1"/>
    <col min="7436" max="7437" width="8.453125" style="45" customWidth="1"/>
    <col min="7438" max="7438" width="17.08984375" style="45" customWidth="1"/>
    <col min="7439" max="7683" width="9" style="45"/>
    <col min="7684" max="7684" width="1.453125" style="45" customWidth="1"/>
    <col min="7685" max="7685" width="5.26953125" style="45" customWidth="1"/>
    <col min="7686" max="7687" width="9" style="45" customWidth="1"/>
    <col min="7688" max="7690" width="8.453125" style="45" customWidth="1"/>
    <col min="7691" max="7691" width="7.453125" style="45" customWidth="1"/>
    <col min="7692" max="7693" width="8.453125" style="45" customWidth="1"/>
    <col min="7694" max="7694" width="17.08984375" style="45" customWidth="1"/>
    <col min="7695" max="7939" width="9" style="45"/>
    <col min="7940" max="7940" width="1.453125" style="45" customWidth="1"/>
    <col min="7941" max="7941" width="5.26953125" style="45" customWidth="1"/>
    <col min="7942" max="7943" width="9" style="45" customWidth="1"/>
    <col min="7944" max="7946" width="8.453125" style="45" customWidth="1"/>
    <col min="7947" max="7947" width="7.453125" style="45" customWidth="1"/>
    <col min="7948" max="7949" width="8.453125" style="45" customWidth="1"/>
    <col min="7950" max="7950" width="17.08984375" style="45" customWidth="1"/>
    <col min="7951" max="8195" width="9" style="45"/>
    <col min="8196" max="8196" width="1.453125" style="45" customWidth="1"/>
    <col min="8197" max="8197" width="5.26953125" style="45" customWidth="1"/>
    <col min="8198" max="8199" width="9" style="45" customWidth="1"/>
    <col min="8200" max="8202" width="8.453125" style="45" customWidth="1"/>
    <col min="8203" max="8203" width="7.453125" style="45" customWidth="1"/>
    <col min="8204" max="8205" width="8.453125" style="45" customWidth="1"/>
    <col min="8206" max="8206" width="17.08984375" style="45" customWidth="1"/>
    <col min="8207" max="8451" width="9" style="45"/>
    <col min="8452" max="8452" width="1.453125" style="45" customWidth="1"/>
    <col min="8453" max="8453" width="5.26953125" style="45" customWidth="1"/>
    <col min="8454" max="8455" width="9" style="45" customWidth="1"/>
    <col min="8456" max="8458" width="8.453125" style="45" customWidth="1"/>
    <col min="8459" max="8459" width="7.453125" style="45" customWidth="1"/>
    <col min="8460" max="8461" width="8.453125" style="45" customWidth="1"/>
    <col min="8462" max="8462" width="17.08984375" style="45" customWidth="1"/>
    <col min="8463" max="8707" width="9" style="45"/>
    <col min="8708" max="8708" width="1.453125" style="45" customWidth="1"/>
    <col min="8709" max="8709" width="5.26953125" style="45" customWidth="1"/>
    <col min="8710" max="8711" width="9" style="45" customWidth="1"/>
    <col min="8712" max="8714" width="8.453125" style="45" customWidth="1"/>
    <col min="8715" max="8715" width="7.453125" style="45" customWidth="1"/>
    <col min="8716" max="8717" width="8.453125" style="45" customWidth="1"/>
    <col min="8718" max="8718" width="17.08984375" style="45" customWidth="1"/>
    <col min="8719" max="8963" width="9" style="45"/>
    <col min="8964" max="8964" width="1.453125" style="45" customWidth="1"/>
    <col min="8965" max="8965" width="5.26953125" style="45" customWidth="1"/>
    <col min="8966" max="8967" width="9" style="45" customWidth="1"/>
    <col min="8968" max="8970" width="8.453125" style="45" customWidth="1"/>
    <col min="8971" max="8971" width="7.453125" style="45" customWidth="1"/>
    <col min="8972" max="8973" width="8.453125" style="45" customWidth="1"/>
    <col min="8974" max="8974" width="17.08984375" style="45" customWidth="1"/>
    <col min="8975" max="9219" width="9" style="45"/>
    <col min="9220" max="9220" width="1.453125" style="45" customWidth="1"/>
    <col min="9221" max="9221" width="5.26953125" style="45" customWidth="1"/>
    <col min="9222" max="9223" width="9" style="45" customWidth="1"/>
    <col min="9224" max="9226" width="8.453125" style="45" customWidth="1"/>
    <col min="9227" max="9227" width="7.453125" style="45" customWidth="1"/>
    <col min="9228" max="9229" width="8.453125" style="45" customWidth="1"/>
    <col min="9230" max="9230" width="17.08984375" style="45" customWidth="1"/>
    <col min="9231" max="9475" width="9" style="45"/>
    <col min="9476" max="9476" width="1.453125" style="45" customWidth="1"/>
    <col min="9477" max="9477" width="5.26953125" style="45" customWidth="1"/>
    <col min="9478" max="9479" width="9" style="45" customWidth="1"/>
    <col min="9480" max="9482" width="8.453125" style="45" customWidth="1"/>
    <col min="9483" max="9483" width="7.453125" style="45" customWidth="1"/>
    <col min="9484" max="9485" width="8.453125" style="45" customWidth="1"/>
    <col min="9486" max="9486" width="17.08984375" style="45" customWidth="1"/>
    <col min="9487" max="9731" width="9" style="45"/>
    <col min="9732" max="9732" width="1.453125" style="45" customWidth="1"/>
    <col min="9733" max="9733" width="5.26953125" style="45" customWidth="1"/>
    <col min="9734" max="9735" width="9" style="45" customWidth="1"/>
    <col min="9736" max="9738" width="8.453125" style="45" customWidth="1"/>
    <col min="9739" max="9739" width="7.453125" style="45" customWidth="1"/>
    <col min="9740" max="9741" width="8.453125" style="45" customWidth="1"/>
    <col min="9742" max="9742" width="17.08984375" style="45" customWidth="1"/>
    <col min="9743" max="9987" width="9" style="45"/>
    <col min="9988" max="9988" width="1.453125" style="45" customWidth="1"/>
    <col min="9989" max="9989" width="5.26953125" style="45" customWidth="1"/>
    <col min="9990" max="9991" width="9" style="45" customWidth="1"/>
    <col min="9992" max="9994" width="8.453125" style="45" customWidth="1"/>
    <col min="9995" max="9995" width="7.453125" style="45" customWidth="1"/>
    <col min="9996" max="9997" width="8.453125" style="45" customWidth="1"/>
    <col min="9998" max="9998" width="17.08984375" style="45" customWidth="1"/>
    <col min="9999" max="10243" width="9" style="45"/>
    <col min="10244" max="10244" width="1.453125" style="45" customWidth="1"/>
    <col min="10245" max="10245" width="5.26953125" style="45" customWidth="1"/>
    <col min="10246" max="10247" width="9" style="45" customWidth="1"/>
    <col min="10248" max="10250" width="8.453125" style="45" customWidth="1"/>
    <col min="10251" max="10251" width="7.453125" style="45" customWidth="1"/>
    <col min="10252" max="10253" width="8.453125" style="45" customWidth="1"/>
    <col min="10254" max="10254" width="17.08984375" style="45" customWidth="1"/>
    <col min="10255" max="10499" width="9" style="45"/>
    <col min="10500" max="10500" width="1.453125" style="45" customWidth="1"/>
    <col min="10501" max="10501" width="5.26953125" style="45" customWidth="1"/>
    <col min="10502" max="10503" width="9" style="45" customWidth="1"/>
    <col min="10504" max="10506" width="8.453125" style="45" customWidth="1"/>
    <col min="10507" max="10507" width="7.453125" style="45" customWidth="1"/>
    <col min="10508" max="10509" width="8.453125" style="45" customWidth="1"/>
    <col min="10510" max="10510" width="17.08984375" style="45" customWidth="1"/>
    <col min="10511" max="10755" width="9" style="45"/>
    <col min="10756" max="10756" width="1.453125" style="45" customWidth="1"/>
    <col min="10757" max="10757" width="5.26953125" style="45" customWidth="1"/>
    <col min="10758" max="10759" width="9" style="45" customWidth="1"/>
    <col min="10760" max="10762" width="8.453125" style="45" customWidth="1"/>
    <col min="10763" max="10763" width="7.453125" style="45" customWidth="1"/>
    <col min="10764" max="10765" width="8.453125" style="45" customWidth="1"/>
    <col min="10766" max="10766" width="17.08984375" style="45" customWidth="1"/>
    <col min="10767" max="11011" width="9" style="45"/>
    <col min="11012" max="11012" width="1.453125" style="45" customWidth="1"/>
    <col min="11013" max="11013" width="5.26953125" style="45" customWidth="1"/>
    <col min="11014" max="11015" width="9" style="45" customWidth="1"/>
    <col min="11016" max="11018" width="8.453125" style="45" customWidth="1"/>
    <col min="11019" max="11019" width="7.453125" style="45" customWidth="1"/>
    <col min="11020" max="11021" width="8.453125" style="45" customWidth="1"/>
    <col min="11022" max="11022" width="17.08984375" style="45" customWidth="1"/>
    <col min="11023" max="11267" width="9" style="45"/>
    <col min="11268" max="11268" width="1.453125" style="45" customWidth="1"/>
    <col min="11269" max="11269" width="5.26953125" style="45" customWidth="1"/>
    <col min="11270" max="11271" width="9" style="45" customWidth="1"/>
    <col min="11272" max="11274" width="8.453125" style="45" customWidth="1"/>
    <col min="11275" max="11275" width="7.453125" style="45" customWidth="1"/>
    <col min="11276" max="11277" width="8.453125" style="45" customWidth="1"/>
    <col min="11278" max="11278" width="17.08984375" style="45" customWidth="1"/>
    <col min="11279" max="11523" width="9" style="45"/>
    <col min="11524" max="11524" width="1.453125" style="45" customWidth="1"/>
    <col min="11525" max="11525" width="5.26953125" style="45" customWidth="1"/>
    <col min="11526" max="11527" width="9" style="45" customWidth="1"/>
    <col min="11528" max="11530" width="8.453125" style="45" customWidth="1"/>
    <col min="11531" max="11531" width="7.453125" style="45" customWidth="1"/>
    <col min="11532" max="11533" width="8.453125" style="45" customWidth="1"/>
    <col min="11534" max="11534" width="17.08984375" style="45" customWidth="1"/>
    <col min="11535" max="11779" width="9" style="45"/>
    <col min="11780" max="11780" width="1.453125" style="45" customWidth="1"/>
    <col min="11781" max="11781" width="5.26953125" style="45" customWidth="1"/>
    <col min="11782" max="11783" width="9" style="45" customWidth="1"/>
    <col min="11784" max="11786" width="8.453125" style="45" customWidth="1"/>
    <col min="11787" max="11787" width="7.453125" style="45" customWidth="1"/>
    <col min="11788" max="11789" width="8.453125" style="45" customWidth="1"/>
    <col min="11790" max="11790" width="17.08984375" style="45" customWidth="1"/>
    <col min="11791" max="12035" width="9" style="45"/>
    <col min="12036" max="12036" width="1.453125" style="45" customWidth="1"/>
    <col min="12037" max="12037" width="5.26953125" style="45" customWidth="1"/>
    <col min="12038" max="12039" width="9" style="45" customWidth="1"/>
    <col min="12040" max="12042" width="8.453125" style="45" customWidth="1"/>
    <col min="12043" max="12043" width="7.453125" style="45" customWidth="1"/>
    <col min="12044" max="12045" width="8.453125" style="45" customWidth="1"/>
    <col min="12046" max="12046" width="17.08984375" style="45" customWidth="1"/>
    <col min="12047" max="12291" width="9" style="45"/>
    <col min="12292" max="12292" width="1.453125" style="45" customWidth="1"/>
    <col min="12293" max="12293" width="5.26953125" style="45" customWidth="1"/>
    <col min="12294" max="12295" width="9" style="45" customWidth="1"/>
    <col min="12296" max="12298" width="8.453125" style="45" customWidth="1"/>
    <col min="12299" max="12299" width="7.453125" style="45" customWidth="1"/>
    <col min="12300" max="12301" width="8.453125" style="45" customWidth="1"/>
    <col min="12302" max="12302" width="17.08984375" style="45" customWidth="1"/>
    <col min="12303" max="12547" width="9" style="45"/>
    <col min="12548" max="12548" width="1.453125" style="45" customWidth="1"/>
    <col min="12549" max="12549" width="5.26953125" style="45" customWidth="1"/>
    <col min="12550" max="12551" width="9" style="45" customWidth="1"/>
    <col min="12552" max="12554" width="8.453125" style="45" customWidth="1"/>
    <col min="12555" max="12555" width="7.453125" style="45" customWidth="1"/>
    <col min="12556" max="12557" width="8.453125" style="45" customWidth="1"/>
    <col min="12558" max="12558" width="17.08984375" style="45" customWidth="1"/>
    <col min="12559" max="12803" width="9" style="45"/>
    <col min="12804" max="12804" width="1.453125" style="45" customWidth="1"/>
    <col min="12805" max="12805" width="5.26953125" style="45" customWidth="1"/>
    <col min="12806" max="12807" width="9" style="45" customWidth="1"/>
    <col min="12808" max="12810" width="8.453125" style="45" customWidth="1"/>
    <col min="12811" max="12811" width="7.453125" style="45" customWidth="1"/>
    <col min="12812" max="12813" width="8.453125" style="45" customWidth="1"/>
    <col min="12814" max="12814" width="17.08984375" style="45" customWidth="1"/>
    <col min="12815" max="13059" width="9" style="45"/>
    <col min="13060" max="13060" width="1.453125" style="45" customWidth="1"/>
    <col min="13061" max="13061" width="5.26953125" style="45" customWidth="1"/>
    <col min="13062" max="13063" width="9" style="45" customWidth="1"/>
    <col min="13064" max="13066" width="8.453125" style="45" customWidth="1"/>
    <col min="13067" max="13067" width="7.453125" style="45" customWidth="1"/>
    <col min="13068" max="13069" width="8.453125" style="45" customWidth="1"/>
    <col min="13070" max="13070" width="17.08984375" style="45" customWidth="1"/>
    <col min="13071" max="13315" width="9" style="45"/>
    <col min="13316" max="13316" width="1.453125" style="45" customWidth="1"/>
    <col min="13317" max="13317" width="5.26953125" style="45" customWidth="1"/>
    <col min="13318" max="13319" width="9" style="45" customWidth="1"/>
    <col min="13320" max="13322" width="8.453125" style="45" customWidth="1"/>
    <col min="13323" max="13323" width="7.453125" style="45" customWidth="1"/>
    <col min="13324" max="13325" width="8.453125" style="45" customWidth="1"/>
    <col min="13326" max="13326" width="17.08984375" style="45" customWidth="1"/>
    <col min="13327" max="13571" width="9" style="45"/>
    <col min="13572" max="13572" width="1.453125" style="45" customWidth="1"/>
    <col min="13573" max="13573" width="5.26953125" style="45" customWidth="1"/>
    <col min="13574" max="13575" width="9" style="45" customWidth="1"/>
    <col min="13576" max="13578" width="8.453125" style="45" customWidth="1"/>
    <col min="13579" max="13579" width="7.453125" style="45" customWidth="1"/>
    <col min="13580" max="13581" width="8.453125" style="45" customWidth="1"/>
    <col min="13582" max="13582" width="17.08984375" style="45" customWidth="1"/>
    <col min="13583" max="13827" width="9" style="45"/>
    <col min="13828" max="13828" width="1.453125" style="45" customWidth="1"/>
    <col min="13829" max="13829" width="5.26953125" style="45" customWidth="1"/>
    <col min="13830" max="13831" width="9" style="45" customWidth="1"/>
    <col min="13832" max="13834" width="8.453125" style="45" customWidth="1"/>
    <col min="13835" max="13835" width="7.453125" style="45" customWidth="1"/>
    <col min="13836" max="13837" width="8.453125" style="45" customWidth="1"/>
    <col min="13838" max="13838" width="17.08984375" style="45" customWidth="1"/>
    <col min="13839" max="14083" width="9" style="45"/>
    <col min="14084" max="14084" width="1.453125" style="45" customWidth="1"/>
    <col min="14085" max="14085" width="5.26953125" style="45" customWidth="1"/>
    <col min="14086" max="14087" width="9" style="45" customWidth="1"/>
    <col min="14088" max="14090" width="8.453125" style="45" customWidth="1"/>
    <col min="14091" max="14091" width="7.453125" style="45" customWidth="1"/>
    <col min="14092" max="14093" width="8.453125" style="45" customWidth="1"/>
    <col min="14094" max="14094" width="17.08984375" style="45" customWidth="1"/>
    <col min="14095" max="14339" width="9" style="45"/>
    <col min="14340" max="14340" width="1.453125" style="45" customWidth="1"/>
    <col min="14341" max="14341" width="5.26953125" style="45" customWidth="1"/>
    <col min="14342" max="14343" width="9" style="45" customWidth="1"/>
    <col min="14344" max="14346" width="8.453125" style="45" customWidth="1"/>
    <col min="14347" max="14347" width="7.453125" style="45" customWidth="1"/>
    <col min="14348" max="14349" width="8.453125" style="45" customWidth="1"/>
    <col min="14350" max="14350" width="17.08984375" style="45" customWidth="1"/>
    <col min="14351" max="14595" width="9" style="45"/>
    <col min="14596" max="14596" width="1.453125" style="45" customWidth="1"/>
    <col min="14597" max="14597" width="5.26953125" style="45" customWidth="1"/>
    <col min="14598" max="14599" width="9" style="45" customWidth="1"/>
    <col min="14600" max="14602" width="8.453125" style="45" customWidth="1"/>
    <col min="14603" max="14603" width="7.453125" style="45" customWidth="1"/>
    <col min="14604" max="14605" width="8.453125" style="45" customWidth="1"/>
    <col min="14606" max="14606" width="17.08984375" style="45" customWidth="1"/>
    <col min="14607" max="14851" width="9" style="45"/>
    <col min="14852" max="14852" width="1.453125" style="45" customWidth="1"/>
    <col min="14853" max="14853" width="5.26953125" style="45" customWidth="1"/>
    <col min="14854" max="14855" width="9" style="45" customWidth="1"/>
    <col min="14856" max="14858" width="8.453125" style="45" customWidth="1"/>
    <col min="14859" max="14859" width="7.453125" style="45" customWidth="1"/>
    <col min="14860" max="14861" width="8.453125" style="45" customWidth="1"/>
    <col min="14862" max="14862" width="17.08984375" style="45" customWidth="1"/>
    <col min="14863" max="15107" width="9" style="45"/>
    <col min="15108" max="15108" width="1.453125" style="45" customWidth="1"/>
    <col min="15109" max="15109" width="5.26953125" style="45" customWidth="1"/>
    <col min="15110" max="15111" width="9" style="45" customWidth="1"/>
    <col min="15112" max="15114" width="8.453125" style="45" customWidth="1"/>
    <col min="15115" max="15115" width="7.453125" style="45" customWidth="1"/>
    <col min="15116" max="15117" width="8.453125" style="45" customWidth="1"/>
    <col min="15118" max="15118" width="17.08984375" style="45" customWidth="1"/>
    <col min="15119" max="15363" width="9" style="45"/>
    <col min="15364" max="15364" width="1.453125" style="45" customWidth="1"/>
    <col min="15365" max="15365" width="5.26953125" style="45" customWidth="1"/>
    <col min="15366" max="15367" width="9" style="45" customWidth="1"/>
    <col min="15368" max="15370" width="8.453125" style="45" customWidth="1"/>
    <col min="15371" max="15371" width="7.453125" style="45" customWidth="1"/>
    <col min="15372" max="15373" width="8.453125" style="45" customWidth="1"/>
    <col min="15374" max="15374" width="17.08984375" style="45" customWidth="1"/>
    <col min="15375" max="15619" width="9" style="45"/>
    <col min="15620" max="15620" width="1.453125" style="45" customWidth="1"/>
    <col min="15621" max="15621" width="5.26953125" style="45" customWidth="1"/>
    <col min="15622" max="15623" width="9" style="45" customWidth="1"/>
    <col min="15624" max="15626" width="8.453125" style="45" customWidth="1"/>
    <col min="15627" max="15627" width="7.453125" style="45" customWidth="1"/>
    <col min="15628" max="15629" width="8.453125" style="45" customWidth="1"/>
    <col min="15630" max="15630" width="17.08984375" style="45" customWidth="1"/>
    <col min="15631" max="15875" width="9" style="45"/>
    <col min="15876" max="15876" width="1.453125" style="45" customWidth="1"/>
    <col min="15877" max="15877" width="5.26953125" style="45" customWidth="1"/>
    <col min="15878" max="15879" width="9" style="45" customWidth="1"/>
    <col min="15880" max="15882" width="8.453125" style="45" customWidth="1"/>
    <col min="15883" max="15883" width="7.453125" style="45" customWidth="1"/>
    <col min="15884" max="15885" width="8.453125" style="45" customWidth="1"/>
    <col min="15886" max="15886" width="17.08984375" style="45" customWidth="1"/>
    <col min="15887" max="16131" width="9" style="45"/>
    <col min="16132" max="16132" width="1.453125" style="45" customWidth="1"/>
    <col min="16133" max="16133" width="5.26953125" style="45" customWidth="1"/>
    <col min="16134" max="16135" width="9" style="45" customWidth="1"/>
    <col min="16136" max="16138" width="8.453125" style="45" customWidth="1"/>
    <col min="16139" max="16139" width="7.453125" style="45" customWidth="1"/>
    <col min="16140" max="16141" width="8.453125" style="45" customWidth="1"/>
    <col min="16142" max="16142" width="17.08984375" style="45" customWidth="1"/>
    <col min="16143" max="16384" width="9" style="45"/>
  </cols>
  <sheetData>
    <row r="1" spans="2:14">
      <c r="B1" s="133" t="s">
        <v>717</v>
      </c>
      <c r="L1" s="1996" t="s">
        <v>718</v>
      </c>
    </row>
    <row r="2" spans="2:14" ht="26.25" customHeight="1">
      <c r="B2" s="1961" t="s">
        <v>668</v>
      </c>
      <c r="C2" s="1961"/>
      <c r="D2" s="1961"/>
      <c r="E2" s="1961"/>
      <c r="F2" s="1961"/>
      <c r="G2" s="1962"/>
      <c r="H2" s="1962"/>
      <c r="I2" s="1962"/>
      <c r="J2" s="1962"/>
      <c r="K2" s="1998"/>
      <c r="L2" s="1997"/>
      <c r="M2" s="46"/>
      <c r="N2" s="46"/>
    </row>
    <row r="3" spans="2:14" ht="21" customHeight="1">
      <c r="B3" s="46"/>
      <c r="C3" s="46"/>
      <c r="D3" s="46"/>
      <c r="E3" s="46"/>
      <c r="F3" s="46"/>
      <c r="G3" s="145"/>
      <c r="H3" s="145"/>
      <c r="I3" s="145"/>
      <c r="J3" s="145"/>
      <c r="K3" s="46"/>
      <c r="L3" s="1997"/>
      <c r="M3" s="46"/>
      <c r="N3" s="46"/>
    </row>
    <row r="4" spans="2:14" ht="24" customHeight="1">
      <c r="B4" s="1964" t="s">
        <v>669</v>
      </c>
      <c r="C4" s="1964"/>
      <c r="D4" s="1965"/>
      <c r="E4" s="1965"/>
      <c r="F4" s="1965"/>
      <c r="G4" s="1965"/>
      <c r="H4" s="1965"/>
      <c r="I4" s="1965"/>
      <c r="J4" s="1965"/>
      <c r="K4" s="46"/>
      <c r="L4" s="1997"/>
      <c r="M4" s="46"/>
      <c r="N4" s="46"/>
    </row>
    <row r="5" spans="2:14" ht="24.75" customHeight="1">
      <c r="B5" s="1960" t="s">
        <v>670</v>
      </c>
      <c r="C5" s="1999"/>
      <c r="D5" s="1967" t="s">
        <v>719</v>
      </c>
      <c r="E5" s="2000"/>
      <c r="F5" s="2000"/>
      <c r="G5" s="2000"/>
      <c r="H5" s="136" t="s">
        <v>671</v>
      </c>
      <c r="I5" s="2001" t="s">
        <v>720</v>
      </c>
      <c r="J5" s="2001"/>
      <c r="K5" s="2002"/>
      <c r="L5" s="145"/>
      <c r="M5" s="46"/>
      <c r="N5" s="46"/>
    </row>
    <row r="6" spans="2:14" ht="26.25" customHeight="1">
      <c r="B6" s="1966" t="s">
        <v>598</v>
      </c>
      <c r="C6" s="1999"/>
      <c r="D6" s="1969" t="s">
        <v>721</v>
      </c>
      <c r="E6" s="2002"/>
      <c r="F6" s="2002"/>
      <c r="G6" s="2002"/>
      <c r="H6" s="136" t="s">
        <v>672</v>
      </c>
      <c r="I6" s="1967">
        <v>2812001200</v>
      </c>
      <c r="J6" s="2002"/>
      <c r="K6" s="2002"/>
      <c r="L6" s="56"/>
      <c r="M6" s="56"/>
      <c r="N6" s="56"/>
    </row>
    <row r="7" spans="2:14" ht="26.25" customHeight="1">
      <c r="B7" s="1972" t="s">
        <v>673</v>
      </c>
      <c r="C7" s="2003"/>
      <c r="D7" s="1960" t="s">
        <v>674</v>
      </c>
      <c r="E7" s="2008"/>
      <c r="F7" s="1971">
        <v>42095</v>
      </c>
      <c r="G7" s="2002"/>
      <c r="H7" s="1960" t="s">
        <v>675</v>
      </c>
      <c r="I7" s="1999"/>
      <c r="J7" s="1971">
        <v>41730</v>
      </c>
      <c r="K7" s="2002"/>
      <c r="L7" s="56"/>
      <c r="M7" s="56"/>
      <c r="N7" s="56"/>
    </row>
    <row r="8" spans="2:14" ht="26.25" customHeight="1">
      <c r="B8" s="2004"/>
      <c r="C8" s="2005"/>
      <c r="D8" s="1960" t="s">
        <v>676</v>
      </c>
      <c r="E8" s="2008"/>
      <c r="F8" s="1971">
        <v>42461</v>
      </c>
      <c r="G8" s="2002"/>
      <c r="H8" s="2009" t="s">
        <v>677</v>
      </c>
      <c r="I8" s="1999"/>
      <c r="J8" s="1971"/>
      <c r="K8" s="2002"/>
      <c r="L8" s="56"/>
      <c r="M8" s="56"/>
      <c r="N8" s="56"/>
    </row>
    <row r="9" spans="2:14" ht="26.25" customHeight="1">
      <c r="B9" s="2006"/>
      <c r="C9" s="2007"/>
      <c r="D9" s="1960" t="s">
        <v>678</v>
      </c>
      <c r="E9" s="2008"/>
      <c r="F9" s="1967"/>
      <c r="G9" s="2002"/>
      <c r="H9" s="2009" t="s">
        <v>679</v>
      </c>
      <c r="I9" s="1999"/>
      <c r="J9" s="1971"/>
      <c r="K9" s="2002"/>
      <c r="L9" s="56"/>
      <c r="M9" s="56"/>
      <c r="N9" s="56"/>
    </row>
    <row r="10" spans="2:14" ht="18" customHeight="1">
      <c r="B10" s="1960" t="s">
        <v>680</v>
      </c>
      <c r="C10" s="2008"/>
      <c r="D10" s="1967" t="s">
        <v>722</v>
      </c>
      <c r="E10" s="2000"/>
      <c r="F10" s="2000"/>
      <c r="G10" s="1978" t="s">
        <v>681</v>
      </c>
      <c r="H10" s="132" t="s">
        <v>682</v>
      </c>
      <c r="I10" s="1969" t="s">
        <v>723</v>
      </c>
      <c r="J10" s="2002"/>
      <c r="K10" s="2002"/>
      <c r="L10" s="56"/>
      <c r="M10" s="56"/>
      <c r="N10" s="56"/>
    </row>
    <row r="11" spans="2:14" ht="18" customHeight="1">
      <c r="B11" s="2008"/>
      <c r="C11" s="2008"/>
      <c r="D11" s="2000"/>
      <c r="E11" s="2000"/>
      <c r="F11" s="2000"/>
      <c r="G11" s="2010"/>
      <c r="H11" s="132" t="s">
        <v>683</v>
      </c>
      <c r="I11" s="1969" t="s">
        <v>724</v>
      </c>
      <c r="J11" s="2002"/>
      <c r="K11" s="2002"/>
      <c r="L11" s="56"/>
      <c r="M11" s="56"/>
      <c r="N11" s="56"/>
    </row>
    <row r="12" spans="2:14" ht="18" customHeight="1">
      <c r="B12" s="2008"/>
      <c r="C12" s="2008"/>
      <c r="D12" s="2000"/>
      <c r="E12" s="2000"/>
      <c r="F12" s="2000"/>
      <c r="G12" s="2011"/>
      <c r="H12" s="133" t="s">
        <v>684</v>
      </c>
      <c r="I12" s="2002" t="s">
        <v>725</v>
      </c>
      <c r="J12" s="2002"/>
      <c r="K12" s="2002"/>
      <c r="L12" s="56"/>
      <c r="M12" s="56"/>
      <c r="N12" s="56"/>
    </row>
    <row r="13" spans="2:14" ht="18" customHeight="1">
      <c r="B13" s="87"/>
      <c r="C13" s="87"/>
      <c r="D13" s="87"/>
      <c r="E13" s="87"/>
      <c r="F13" s="87"/>
      <c r="G13" s="87"/>
      <c r="I13" s="43"/>
      <c r="J13" s="43"/>
      <c r="K13" s="43"/>
      <c r="L13" s="56"/>
      <c r="M13" s="56"/>
      <c r="N13" s="56"/>
    </row>
    <row r="14" spans="2:14" ht="22.5" customHeight="1">
      <c r="B14" s="48" t="s">
        <v>686</v>
      </c>
      <c r="C14" s="87"/>
      <c r="D14" s="87"/>
      <c r="E14" s="87"/>
      <c r="F14" s="87"/>
      <c r="G14" s="87"/>
      <c r="I14" s="43"/>
      <c r="J14" s="43"/>
      <c r="K14" s="43"/>
      <c r="L14" s="56"/>
      <c r="M14" s="56"/>
      <c r="N14" s="56"/>
    </row>
    <row r="15" spans="2:14" ht="26.25" customHeight="1">
      <c r="B15" s="1983" t="s">
        <v>1031</v>
      </c>
      <c r="C15" s="1983"/>
      <c r="D15" s="1984"/>
      <c r="E15" s="1984"/>
      <c r="F15" s="49">
        <v>10</v>
      </c>
      <c r="G15" s="137" t="s">
        <v>687</v>
      </c>
      <c r="K15" s="43"/>
      <c r="L15" s="43"/>
      <c r="M15" s="43"/>
      <c r="N15" s="43"/>
    </row>
    <row r="16" spans="2:14" ht="26.25" customHeight="1">
      <c r="B16" s="1985" t="s">
        <v>1032</v>
      </c>
      <c r="C16" s="1986"/>
      <c r="D16" s="1987"/>
      <c r="E16" s="1987"/>
      <c r="F16" s="1987"/>
      <c r="G16" s="1987"/>
      <c r="H16" s="1987"/>
      <c r="I16" s="1987"/>
      <c r="J16" s="1988"/>
      <c r="K16" s="56"/>
      <c r="L16" s="56"/>
      <c r="M16" s="56"/>
      <c r="N16" s="56"/>
    </row>
    <row r="17" spans="2:14" ht="22.5" customHeight="1">
      <c r="B17" s="1989" t="s">
        <v>688</v>
      </c>
      <c r="C17" s="1807"/>
      <c r="D17" s="132" t="s">
        <v>689</v>
      </c>
      <c r="E17" s="132" t="s">
        <v>690</v>
      </c>
      <c r="F17" s="133" t="s">
        <v>691</v>
      </c>
      <c r="G17" s="133" t="s">
        <v>692</v>
      </c>
      <c r="H17" s="134" t="s">
        <v>693</v>
      </c>
      <c r="I17" s="133" t="s">
        <v>694</v>
      </c>
      <c r="J17" s="133" t="s">
        <v>695</v>
      </c>
      <c r="K17" s="56"/>
      <c r="L17" s="56"/>
      <c r="M17" s="56"/>
      <c r="N17" s="56"/>
    </row>
    <row r="18" spans="2:14" ht="22.5" customHeight="1">
      <c r="B18" s="1807"/>
      <c r="C18" s="1807"/>
      <c r="D18" s="130">
        <v>2</v>
      </c>
      <c r="E18" s="130">
        <v>1</v>
      </c>
      <c r="F18" s="130">
        <v>3</v>
      </c>
      <c r="G18" s="130">
        <v>2</v>
      </c>
      <c r="H18" s="50"/>
      <c r="I18" s="50"/>
      <c r="J18" s="51">
        <f>SUM(D18:I18)</f>
        <v>8</v>
      </c>
      <c r="K18" s="56"/>
      <c r="L18" s="56"/>
      <c r="M18" s="56"/>
      <c r="N18" s="56"/>
    </row>
    <row r="19" spans="2:14" ht="26.25" customHeight="1">
      <c r="B19" s="1981" t="s">
        <v>696</v>
      </c>
      <c r="C19" s="2012"/>
      <c r="D19" s="2012"/>
      <c r="E19" s="2012"/>
      <c r="F19" s="2012"/>
      <c r="G19" s="2012"/>
      <c r="H19" s="2012"/>
      <c r="I19" s="2012"/>
      <c r="J19" s="2012"/>
      <c r="K19" s="56"/>
      <c r="L19" s="56"/>
      <c r="M19" s="56"/>
      <c r="N19" s="56"/>
    </row>
    <row r="20" spans="2:14" ht="26.25" customHeight="1">
      <c r="B20" s="129"/>
      <c r="C20" s="129"/>
      <c r="D20" s="129"/>
      <c r="E20" s="129"/>
      <c r="F20" s="129"/>
      <c r="G20" s="129"/>
      <c r="H20" s="56"/>
      <c r="I20" s="56"/>
      <c r="J20" s="56"/>
      <c r="K20" s="56"/>
      <c r="L20" s="56"/>
      <c r="M20" s="56"/>
      <c r="N20" s="56"/>
    </row>
    <row r="21" spans="2:14" ht="26.25" customHeight="1">
      <c r="B21" s="1964" t="s">
        <v>697</v>
      </c>
      <c r="C21" s="1964"/>
      <c r="D21" s="1965"/>
      <c r="E21" s="1965"/>
      <c r="F21" s="1965"/>
      <c r="G21" s="1965"/>
      <c r="H21" s="1965"/>
      <c r="I21" s="1965"/>
      <c r="J21" s="1965"/>
      <c r="K21" s="56"/>
      <c r="L21" s="56"/>
      <c r="M21" s="56"/>
      <c r="N21" s="56"/>
    </row>
    <row r="22" spans="2:14" ht="33" customHeight="1">
      <c r="B22" s="1981" t="s">
        <v>1033</v>
      </c>
      <c r="C22" s="1981"/>
      <c r="D22" s="1982"/>
      <c r="E22" s="1982"/>
      <c r="F22" s="1982"/>
      <c r="G22" s="1982"/>
      <c r="H22" s="1982"/>
      <c r="I22" s="1982"/>
      <c r="J22" s="1982"/>
      <c r="K22" s="56"/>
      <c r="L22" s="56"/>
      <c r="M22" s="56"/>
      <c r="N22" s="56"/>
    </row>
    <row r="23" spans="2:14" ht="26.25" customHeight="1">
      <c r="B23" s="1989" t="s">
        <v>698</v>
      </c>
      <c r="C23" s="1807"/>
      <c r="D23" s="132" t="s">
        <v>689</v>
      </c>
      <c r="E23" s="132" t="s">
        <v>690</v>
      </c>
      <c r="F23" s="133" t="s">
        <v>691</v>
      </c>
      <c r="G23" s="133" t="s">
        <v>692</v>
      </c>
      <c r="H23" s="132" t="s">
        <v>699</v>
      </c>
      <c r="I23" s="133" t="s">
        <v>694</v>
      </c>
      <c r="J23" s="133" t="s">
        <v>695</v>
      </c>
      <c r="K23" s="56"/>
      <c r="L23" s="56"/>
      <c r="M23" s="56"/>
      <c r="N23" s="56"/>
    </row>
    <row r="24" spans="2:14" ht="25.5" customHeight="1">
      <c r="B24" s="1990" t="s">
        <v>700</v>
      </c>
      <c r="C24" s="2013"/>
      <c r="D24" s="130">
        <v>1</v>
      </c>
      <c r="E24" s="130"/>
      <c r="F24" s="130">
        <v>2</v>
      </c>
      <c r="G24" s="130">
        <v>1</v>
      </c>
      <c r="H24" s="50"/>
      <c r="I24" s="50"/>
      <c r="J24" s="51">
        <f>SUM(D24:I24)</f>
        <v>4</v>
      </c>
      <c r="K24" s="56"/>
      <c r="L24" s="56"/>
      <c r="M24" s="56"/>
      <c r="N24" s="56"/>
    </row>
    <row r="25" spans="2:14" ht="32.25" customHeight="1">
      <c r="B25" s="1989" t="s">
        <v>701</v>
      </c>
      <c r="C25" s="52" t="s">
        <v>702</v>
      </c>
      <c r="D25" s="130">
        <v>1</v>
      </c>
      <c r="E25" s="130"/>
      <c r="F25" s="130"/>
      <c r="G25" s="130">
        <v>1</v>
      </c>
      <c r="H25" s="50"/>
      <c r="I25" s="50"/>
      <c r="J25" s="51">
        <f>SUM(D25:I25)</f>
        <v>2</v>
      </c>
      <c r="K25" s="56"/>
      <c r="L25" s="56"/>
      <c r="M25" s="56"/>
      <c r="N25" s="56"/>
    </row>
    <row r="26" spans="2:14" ht="38.25" customHeight="1">
      <c r="B26" s="1807"/>
      <c r="C26" s="52" t="s">
        <v>703</v>
      </c>
      <c r="D26" s="130"/>
      <c r="E26" s="130"/>
      <c r="F26" s="130">
        <v>1</v>
      </c>
      <c r="G26" s="130"/>
      <c r="H26" s="50"/>
      <c r="I26" s="50"/>
      <c r="J26" s="51">
        <f>SUM(D26:I26)</f>
        <v>1</v>
      </c>
      <c r="K26" s="56"/>
      <c r="L26" s="56"/>
      <c r="M26" s="56"/>
      <c r="N26" s="56"/>
    </row>
    <row r="27" spans="2:14" ht="29.25" customHeight="1">
      <c r="B27" s="1807"/>
      <c r="C27" s="135" t="s">
        <v>704</v>
      </c>
      <c r="D27" s="130"/>
      <c r="E27" s="130"/>
      <c r="F27" s="130">
        <v>1</v>
      </c>
      <c r="G27" s="130"/>
      <c r="H27" s="50"/>
      <c r="I27" s="50"/>
      <c r="J27" s="51">
        <f>SUM(D27:I27)</f>
        <v>1</v>
      </c>
      <c r="K27" s="56"/>
      <c r="L27" s="56"/>
      <c r="M27" s="56"/>
      <c r="N27" s="56"/>
    </row>
    <row r="28" spans="2:14" ht="32.25" customHeight="1">
      <c r="B28" s="563"/>
      <c r="C28" s="135" t="s">
        <v>705</v>
      </c>
      <c r="D28" s="53">
        <f t="shared" ref="D28:I28" si="0">SUM(D25:D27)</f>
        <v>1</v>
      </c>
      <c r="E28" s="53">
        <f t="shared" si="0"/>
        <v>0</v>
      </c>
      <c r="F28" s="53">
        <f t="shared" si="0"/>
        <v>2</v>
      </c>
      <c r="G28" s="53">
        <f t="shared" si="0"/>
        <v>1</v>
      </c>
      <c r="H28" s="53">
        <f t="shared" si="0"/>
        <v>0</v>
      </c>
      <c r="I28" s="53">
        <f t="shared" si="0"/>
        <v>0</v>
      </c>
      <c r="J28" s="51">
        <f>SUM(D28:I28)</f>
        <v>4</v>
      </c>
      <c r="K28" s="56"/>
      <c r="L28" s="56"/>
      <c r="M28" s="56"/>
      <c r="N28" s="56"/>
    </row>
    <row r="29" spans="2:14" ht="26.25" customHeight="1">
      <c r="B29" s="1981"/>
      <c r="C29" s="1981"/>
      <c r="D29" s="2012"/>
      <c r="E29" s="2012"/>
      <c r="F29" s="2012"/>
      <c r="G29" s="2012"/>
      <c r="H29" s="2012"/>
      <c r="I29" s="2012"/>
      <c r="J29" s="2012"/>
      <c r="K29" s="56"/>
      <c r="L29" s="56"/>
      <c r="M29" s="56"/>
      <c r="N29" s="56"/>
    </row>
    <row r="30" spans="2:14" ht="26.25" customHeight="1">
      <c r="B30" s="1964" t="s">
        <v>706</v>
      </c>
      <c r="C30" s="1964"/>
      <c r="D30" s="1964"/>
      <c r="E30" s="1964"/>
      <c r="F30" s="1964"/>
      <c r="G30" s="1964"/>
      <c r="H30" s="1964"/>
      <c r="I30" s="1964"/>
      <c r="J30" s="1964"/>
      <c r="K30" s="56"/>
      <c r="L30" s="56"/>
      <c r="M30" s="56"/>
      <c r="N30" s="56"/>
    </row>
    <row r="31" spans="2:14" ht="33" customHeight="1">
      <c r="B31" s="1981" t="s">
        <v>1034</v>
      </c>
      <c r="C31" s="1982"/>
      <c r="D31" s="1982"/>
      <c r="E31" s="1982"/>
      <c r="F31" s="1982"/>
      <c r="G31" s="1982"/>
      <c r="H31" s="1982"/>
      <c r="I31" s="1982"/>
      <c r="J31" s="1982"/>
      <c r="K31" s="56"/>
      <c r="L31" s="56"/>
      <c r="M31" s="56"/>
      <c r="N31" s="56"/>
    </row>
    <row r="32" spans="2:14" ht="33.75" customHeight="1">
      <c r="B32" s="1992"/>
      <c r="C32" s="563"/>
      <c r="D32" s="1807" t="s">
        <v>707</v>
      </c>
      <c r="E32" s="1807"/>
      <c r="F32" s="1993" t="s">
        <v>708</v>
      </c>
      <c r="G32" s="1807"/>
      <c r="H32" s="141"/>
      <c r="I32" s="140"/>
      <c r="J32" s="140"/>
      <c r="K32" s="56"/>
      <c r="L32" s="56"/>
      <c r="M32" s="56"/>
      <c r="N32" s="56"/>
    </row>
    <row r="33" spans="2:14" ht="33.75" customHeight="1">
      <c r="B33" s="1992" t="s">
        <v>709</v>
      </c>
      <c r="C33" s="1991"/>
      <c r="D33" s="1994">
        <v>1</v>
      </c>
      <c r="E33" s="2014"/>
      <c r="F33" s="1994"/>
      <c r="G33" s="2014"/>
      <c r="H33" s="56"/>
      <c r="I33" s="56"/>
      <c r="J33" s="56"/>
      <c r="K33" s="56"/>
      <c r="L33" s="56"/>
      <c r="M33" s="56"/>
      <c r="N33" s="56"/>
    </row>
    <row r="34" spans="2:14" ht="33.75" customHeight="1">
      <c r="B34" s="1992" t="s">
        <v>710</v>
      </c>
      <c r="C34" s="1991"/>
      <c r="D34" s="1994">
        <v>2</v>
      </c>
      <c r="E34" s="2014"/>
      <c r="F34" s="1994"/>
      <c r="G34" s="2014"/>
      <c r="H34" s="56"/>
      <c r="I34" s="56"/>
      <c r="J34" s="56"/>
      <c r="K34" s="56"/>
      <c r="L34" s="56"/>
      <c r="M34" s="56"/>
      <c r="N34" s="56"/>
    </row>
    <row r="35" spans="2:14" ht="33.75" customHeight="1">
      <c r="B35" s="1992" t="s">
        <v>1035</v>
      </c>
      <c r="C35" s="1991"/>
      <c r="D35" s="1994">
        <v>3</v>
      </c>
      <c r="E35" s="2014"/>
      <c r="F35" s="1994">
        <v>3</v>
      </c>
      <c r="G35" s="1994"/>
      <c r="H35" s="56"/>
      <c r="I35" s="56"/>
      <c r="J35" s="56"/>
      <c r="K35" s="56"/>
      <c r="L35" s="56"/>
      <c r="M35" s="56"/>
      <c r="N35" s="56"/>
    </row>
    <row r="36" spans="2:14" ht="33.75" customHeight="1">
      <c r="B36" s="129"/>
      <c r="C36" s="129"/>
      <c r="D36" s="129"/>
      <c r="E36" s="129"/>
      <c r="F36" s="129"/>
      <c r="G36" s="129"/>
      <c r="H36" s="56"/>
      <c r="I36" s="56"/>
      <c r="J36" s="56"/>
      <c r="K36" s="56"/>
      <c r="L36" s="56"/>
      <c r="M36" s="56"/>
      <c r="N36" s="56"/>
    </row>
    <row r="37" spans="2:14" ht="33.75" customHeight="1">
      <c r="B37" s="1981" t="s">
        <v>711</v>
      </c>
      <c r="C37" s="2012"/>
      <c r="D37" s="2012"/>
      <c r="E37" s="2012"/>
      <c r="F37" s="2012"/>
      <c r="G37" s="2012"/>
      <c r="H37" s="2012"/>
      <c r="I37" s="2012"/>
      <c r="J37" s="2012"/>
      <c r="K37" s="56"/>
      <c r="L37" s="56"/>
      <c r="M37" s="56"/>
      <c r="N37" s="56"/>
    </row>
    <row r="38" spans="2:14" ht="33.75" customHeight="1">
      <c r="B38" s="1989"/>
      <c r="C38" s="1807"/>
      <c r="D38" s="57" t="s">
        <v>712</v>
      </c>
      <c r="E38" s="132" t="s">
        <v>713</v>
      </c>
      <c r="F38" s="132" t="s">
        <v>714</v>
      </c>
      <c r="G38" s="132" t="s">
        <v>715</v>
      </c>
      <c r="H38" s="132" t="s">
        <v>716</v>
      </c>
      <c r="I38" s="55"/>
      <c r="J38" s="56"/>
      <c r="K38" s="56"/>
      <c r="L38" s="56"/>
      <c r="M38" s="56"/>
      <c r="N38" s="56"/>
    </row>
    <row r="39" spans="2:14" ht="33.75" customHeight="1">
      <c r="B39" s="1992" t="s">
        <v>709</v>
      </c>
      <c r="C39" s="1991"/>
      <c r="D39" s="130"/>
      <c r="E39" s="130"/>
      <c r="F39" s="130"/>
      <c r="G39" s="130"/>
      <c r="H39" s="51">
        <f>SUM(D39:G39)</f>
        <v>0</v>
      </c>
      <c r="I39" s="56"/>
      <c r="J39" s="56"/>
      <c r="K39" s="56"/>
      <c r="L39" s="56"/>
      <c r="M39" s="56"/>
      <c r="N39" s="56"/>
    </row>
    <row r="40" spans="2:14" ht="33.75" customHeight="1">
      <c r="B40" s="1992" t="s">
        <v>710</v>
      </c>
      <c r="C40" s="1991"/>
      <c r="D40" s="130"/>
      <c r="E40" s="130"/>
      <c r="F40" s="130"/>
      <c r="G40" s="130"/>
      <c r="H40" s="51">
        <f>SUM(D40:G40)</f>
        <v>0</v>
      </c>
      <c r="I40" s="56"/>
      <c r="J40" s="56"/>
      <c r="K40" s="56"/>
      <c r="L40" s="56"/>
      <c r="M40" s="56"/>
      <c r="N40" s="56"/>
    </row>
    <row r="41" spans="2:14" ht="33.75" customHeight="1">
      <c r="B41" s="1992" t="s">
        <v>1035</v>
      </c>
      <c r="C41" s="1991"/>
      <c r="D41" s="130"/>
      <c r="E41" s="130">
        <v>2</v>
      </c>
      <c r="F41" s="130">
        <v>1</v>
      </c>
      <c r="G41" s="130"/>
      <c r="H41" s="51">
        <f>SUM(D41:G41)</f>
        <v>3</v>
      </c>
      <c r="I41" s="56"/>
      <c r="J41" s="56"/>
      <c r="K41" s="56"/>
      <c r="L41" s="56"/>
      <c r="M41" s="56"/>
      <c r="N41" s="56"/>
    </row>
    <row r="42" spans="2:14" ht="9.75" customHeight="1">
      <c r="B42" s="1981"/>
      <c r="C42" s="797"/>
      <c r="D42" s="797"/>
      <c r="E42" s="797"/>
      <c r="F42" s="797"/>
      <c r="G42" s="797"/>
      <c r="H42" s="797"/>
      <c r="I42" s="56"/>
      <c r="J42" s="56"/>
      <c r="K42" s="56"/>
      <c r="L42" s="56"/>
      <c r="M42" s="56"/>
      <c r="N42" s="56"/>
    </row>
  </sheetData>
  <mergeCells count="58">
    <mergeCell ref="B42:H42"/>
    <mergeCell ref="B34:C34"/>
    <mergeCell ref="D34:E34"/>
    <mergeCell ref="F34:G34"/>
    <mergeCell ref="B35:C35"/>
    <mergeCell ref="D35:E35"/>
    <mergeCell ref="F35:G35"/>
    <mergeCell ref="B37:J37"/>
    <mergeCell ref="B38:C38"/>
    <mergeCell ref="B39:C39"/>
    <mergeCell ref="B40:C40"/>
    <mergeCell ref="B41:C41"/>
    <mergeCell ref="B32:C32"/>
    <mergeCell ref="D32:E32"/>
    <mergeCell ref="F32:G32"/>
    <mergeCell ref="B33:C33"/>
    <mergeCell ref="D33:E33"/>
    <mergeCell ref="F33:G33"/>
    <mergeCell ref="B31:J31"/>
    <mergeCell ref="B15:E15"/>
    <mergeCell ref="B16:J16"/>
    <mergeCell ref="B17:C18"/>
    <mergeCell ref="B19:J19"/>
    <mergeCell ref="B21:J21"/>
    <mergeCell ref="B22:J22"/>
    <mergeCell ref="B23:C23"/>
    <mergeCell ref="B24:C24"/>
    <mergeCell ref="B25:B28"/>
    <mergeCell ref="B29:J29"/>
    <mergeCell ref="B30:J30"/>
    <mergeCell ref="B10:C12"/>
    <mergeCell ref="D10:F12"/>
    <mergeCell ref="G10:G12"/>
    <mergeCell ref="I10:K10"/>
    <mergeCell ref="I11:K11"/>
    <mergeCell ref="I12:K12"/>
    <mergeCell ref="B6:C6"/>
    <mergeCell ref="D6:G6"/>
    <mergeCell ref="I6:K6"/>
    <mergeCell ref="B7:C9"/>
    <mergeCell ref="D7:E7"/>
    <mergeCell ref="F7:G7"/>
    <mergeCell ref="H7:I7"/>
    <mergeCell ref="J7:K7"/>
    <mergeCell ref="D8:E8"/>
    <mergeCell ref="F8:G8"/>
    <mergeCell ref="H8:I8"/>
    <mergeCell ref="J8:K8"/>
    <mergeCell ref="D9:E9"/>
    <mergeCell ref="F9:G9"/>
    <mergeCell ref="H9:I9"/>
    <mergeCell ref="J9:K9"/>
    <mergeCell ref="L1:L4"/>
    <mergeCell ref="B2:K2"/>
    <mergeCell ref="B4:J4"/>
    <mergeCell ref="B5:C5"/>
    <mergeCell ref="D5:G5"/>
    <mergeCell ref="I5:K5"/>
  </mergeCells>
  <phoneticPr fontId="4"/>
  <pageMargins left="0.78740157480314965" right="0.78740157480314965" top="0.59055118110236227" bottom="0.59055118110236227" header="0.51181102362204722" footer="0.39370078740157483"/>
  <pageSetup paperSize="9" scale="70" orientation="portrait" cellComments="asDisplayed"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K47"/>
  <sheetViews>
    <sheetView view="pageBreakPreview" zoomScale="85" zoomScaleNormal="100" zoomScaleSheetLayoutView="85" workbookViewId="0">
      <selection activeCell="J17" sqref="J17"/>
    </sheetView>
  </sheetViews>
  <sheetFormatPr defaultColWidth="9" defaultRowHeight="13"/>
  <cols>
    <col min="1" max="1" width="9" style="43" customWidth="1"/>
    <col min="2" max="5" width="11" style="43" customWidth="1"/>
    <col min="6" max="6" width="34.08984375" style="43" customWidth="1"/>
    <col min="7" max="10" width="9" style="43"/>
    <col min="11" max="11" width="0" style="43" hidden="1" customWidth="1"/>
    <col min="12" max="16384" width="9" style="43"/>
  </cols>
  <sheetData>
    <row r="1" spans="1:11" ht="17.25" customHeight="1">
      <c r="A1" s="43" t="s">
        <v>726</v>
      </c>
      <c r="K1" s="43" t="s">
        <v>14</v>
      </c>
    </row>
    <row r="2" spans="1:11" ht="10.5" customHeight="1"/>
    <row r="3" spans="1:11" ht="16.5">
      <c r="A3" s="2015" t="s">
        <v>727</v>
      </c>
      <c r="B3" s="2015"/>
      <c r="C3" s="2015"/>
      <c r="D3" s="2015"/>
      <c r="E3" s="2015"/>
      <c r="F3" s="2015"/>
    </row>
    <row r="4" spans="1:11" ht="12" customHeight="1"/>
    <row r="5" spans="1:11" ht="19.5" customHeight="1">
      <c r="A5" s="112" t="s">
        <v>728</v>
      </c>
    </row>
    <row r="6" spans="1:11" s="161" customFormat="1" ht="18" customHeight="1">
      <c r="A6" s="160" t="s">
        <v>729</v>
      </c>
      <c r="B6" s="160" t="s">
        <v>730</v>
      </c>
      <c r="C6" s="160" t="s">
        <v>731</v>
      </c>
      <c r="D6" s="160" t="s">
        <v>732</v>
      </c>
      <c r="E6" s="160" t="s">
        <v>733</v>
      </c>
      <c r="F6" s="160" t="s">
        <v>734</v>
      </c>
    </row>
    <row r="7" spans="1:11" ht="18.75" customHeight="1">
      <c r="A7" s="142" t="s">
        <v>735</v>
      </c>
      <c r="B7" s="162" t="s">
        <v>736</v>
      </c>
      <c r="C7" s="162"/>
      <c r="D7" s="162"/>
      <c r="E7" s="162"/>
      <c r="F7" s="162"/>
    </row>
    <row r="8" spans="1:11" ht="15" customHeight="1"/>
    <row r="9" spans="1:11" ht="20.25" customHeight="1">
      <c r="A9" s="112" t="s">
        <v>737</v>
      </c>
    </row>
    <row r="10" spans="1:11" ht="28.5" customHeight="1">
      <c r="A10" s="2012" t="s">
        <v>738</v>
      </c>
      <c r="B10" s="2012"/>
      <c r="C10" s="2012"/>
      <c r="D10" s="2012"/>
      <c r="E10" s="2012"/>
      <c r="F10" s="2012"/>
    </row>
    <row r="11" spans="1:11" s="161" customFormat="1" ht="18.75" customHeight="1">
      <c r="A11" s="2016" t="s">
        <v>739</v>
      </c>
      <c r="B11" s="2016"/>
      <c r="C11" s="2016"/>
      <c r="D11" s="160" t="s">
        <v>740</v>
      </c>
      <c r="E11" s="2016" t="s">
        <v>741</v>
      </c>
      <c r="F11" s="2016"/>
    </row>
    <row r="12" spans="1:11" ht="20.25" customHeight="1">
      <c r="A12" s="1999" t="s">
        <v>742</v>
      </c>
      <c r="B12" s="1999"/>
      <c r="C12" s="1999"/>
      <c r="D12" s="163"/>
      <c r="E12" s="2017"/>
      <c r="F12" s="2018"/>
    </row>
    <row r="13" spans="1:11" ht="20.25" customHeight="1">
      <c r="A13" s="1999" t="s">
        <v>743</v>
      </c>
      <c r="B13" s="1999"/>
      <c r="C13" s="1999"/>
      <c r="D13" s="163"/>
      <c r="E13" s="2017"/>
      <c r="F13" s="2018"/>
    </row>
    <row r="14" spans="1:11" ht="20.25" customHeight="1">
      <c r="A14" s="1999" t="s">
        <v>744</v>
      </c>
      <c r="B14" s="1999"/>
      <c r="C14" s="1999"/>
      <c r="D14" s="163"/>
      <c r="E14" s="2017"/>
      <c r="F14" s="2018"/>
    </row>
    <row r="15" spans="1:11" ht="20.25" customHeight="1">
      <c r="A15" s="1999" t="s">
        <v>745</v>
      </c>
      <c r="B15" s="1999"/>
      <c r="C15" s="1999"/>
      <c r="D15" s="163"/>
      <c r="E15" s="2017"/>
      <c r="F15" s="2018"/>
    </row>
    <row r="16" spans="1:11" ht="31.5" customHeight="1">
      <c r="A16" s="1808" t="s">
        <v>746</v>
      </c>
      <c r="B16" s="1999"/>
      <c r="C16" s="1999"/>
      <c r="D16" s="163"/>
      <c r="E16" s="2017"/>
      <c r="F16" s="2018"/>
    </row>
    <row r="17" spans="1:6" ht="31.5" customHeight="1">
      <c r="A17" s="1808" t="s">
        <v>747</v>
      </c>
      <c r="B17" s="1999"/>
      <c r="C17" s="1999"/>
      <c r="D17" s="163"/>
      <c r="E17" s="2017"/>
      <c r="F17" s="2018"/>
    </row>
    <row r="18" spans="1:6" ht="20.25" customHeight="1">
      <c r="A18" s="1999" t="s">
        <v>748</v>
      </c>
      <c r="B18" s="1999"/>
      <c r="C18" s="1999"/>
      <c r="D18" s="163"/>
      <c r="E18" s="2017"/>
      <c r="F18" s="2018"/>
    </row>
    <row r="19" spans="1:6" ht="20.25" customHeight="1">
      <c r="A19" s="1999" t="s">
        <v>749</v>
      </c>
      <c r="B19" s="1999"/>
      <c r="C19" s="1999"/>
      <c r="D19" s="163"/>
      <c r="E19" s="2017"/>
      <c r="F19" s="2018"/>
    </row>
    <row r="20" spans="1:6" ht="20.25" customHeight="1">
      <c r="A20" s="2009" t="s">
        <v>750</v>
      </c>
      <c r="B20" s="2009"/>
      <c r="C20" s="2009"/>
      <c r="D20" s="163"/>
      <c r="E20" s="2017"/>
      <c r="F20" s="2018"/>
    </row>
    <row r="21" spans="1:6" ht="20.25" customHeight="1">
      <c r="A21" s="1999" t="s">
        <v>751</v>
      </c>
      <c r="B21" s="1999"/>
      <c r="C21" s="1999"/>
      <c r="D21" s="163"/>
      <c r="E21" s="2017"/>
      <c r="F21" s="2018"/>
    </row>
    <row r="22" spans="1:6" ht="20.25" customHeight="1">
      <c r="A22" s="1999" t="s">
        <v>752</v>
      </c>
      <c r="B22" s="1999"/>
      <c r="C22" s="1999"/>
      <c r="D22" s="163"/>
      <c r="E22" s="2017"/>
      <c r="F22" s="2018"/>
    </row>
    <row r="23" spans="1:6" ht="20.25" customHeight="1">
      <c r="A23" s="1999" t="s">
        <v>753</v>
      </c>
      <c r="B23" s="1999"/>
      <c r="C23" s="1999"/>
      <c r="D23" s="163"/>
      <c r="E23" s="2017"/>
      <c r="F23" s="2018"/>
    </row>
    <row r="24" spans="1:6" ht="20.25" customHeight="1">
      <c r="A24" s="1999" t="s">
        <v>754</v>
      </c>
      <c r="B24" s="1999"/>
      <c r="C24" s="1999"/>
      <c r="D24" s="163"/>
      <c r="E24" s="2017"/>
      <c r="F24" s="2018"/>
    </row>
    <row r="25" spans="1:6" ht="20.25" customHeight="1">
      <c r="A25" s="1999" t="s">
        <v>755</v>
      </c>
      <c r="B25" s="1999"/>
      <c r="C25" s="1999"/>
      <c r="D25" s="163"/>
      <c r="E25" s="2017"/>
      <c r="F25" s="2018"/>
    </row>
    <row r="26" spans="1:6" ht="20.25" customHeight="1">
      <c r="A26" s="1999" t="s">
        <v>756</v>
      </c>
      <c r="B26" s="1999"/>
      <c r="C26" s="1999"/>
      <c r="D26" s="163"/>
      <c r="E26" s="2017"/>
      <c r="F26" s="2018"/>
    </row>
    <row r="27" spans="1:6" ht="20.25" customHeight="1">
      <c r="A27" s="1999" t="s">
        <v>757</v>
      </c>
      <c r="B27" s="1999"/>
      <c r="C27" s="1999"/>
      <c r="D27" s="163"/>
      <c r="E27" s="2017"/>
      <c r="F27" s="2018"/>
    </row>
    <row r="28" spans="1:6" ht="32.25" customHeight="1">
      <c r="A28" s="1808" t="s">
        <v>758</v>
      </c>
      <c r="B28" s="1808"/>
      <c r="C28" s="1808"/>
      <c r="D28" s="163"/>
      <c r="E28" s="2017"/>
      <c r="F28" s="2018"/>
    </row>
    <row r="29" spans="1:6" ht="32.25" customHeight="1">
      <c r="A29" s="2021" t="s">
        <v>759</v>
      </c>
      <c r="B29" s="2021"/>
      <c r="C29" s="2021"/>
      <c r="D29" s="2021"/>
      <c r="E29" s="2021"/>
      <c r="F29" s="2021"/>
    </row>
    <row r="30" spans="1:6" ht="20.25" customHeight="1">
      <c r="A30" s="112" t="s">
        <v>760</v>
      </c>
    </row>
    <row r="31" spans="1:6" ht="40.5" customHeight="1">
      <c r="A31" s="2012" t="s">
        <v>761</v>
      </c>
      <c r="B31" s="2012"/>
      <c r="C31" s="2012"/>
      <c r="D31" s="2012"/>
      <c r="E31" s="2012"/>
      <c r="F31" s="2012"/>
    </row>
    <row r="32" spans="1:6" ht="17.25" customHeight="1">
      <c r="A32" s="2016" t="s">
        <v>739</v>
      </c>
      <c r="B32" s="2016"/>
      <c r="C32" s="2016"/>
      <c r="D32" s="160" t="s">
        <v>740</v>
      </c>
      <c r="E32" s="2016" t="s">
        <v>741</v>
      </c>
      <c r="F32" s="2016"/>
    </row>
    <row r="33" spans="1:6" ht="20.25" customHeight="1">
      <c r="A33" s="1999" t="s">
        <v>762</v>
      </c>
      <c r="B33" s="1999"/>
      <c r="C33" s="1999"/>
      <c r="D33" s="163"/>
      <c r="E33" s="2017"/>
      <c r="F33" s="2018"/>
    </row>
    <row r="34" spans="1:6" ht="20.25" customHeight="1">
      <c r="A34" s="1999" t="s">
        <v>763</v>
      </c>
      <c r="B34" s="1999"/>
      <c r="C34" s="1999"/>
      <c r="D34" s="163"/>
      <c r="E34" s="2017"/>
      <c r="F34" s="2018"/>
    </row>
    <row r="35" spans="1:6" ht="20.25" customHeight="1">
      <c r="A35" s="1999" t="s">
        <v>764</v>
      </c>
      <c r="B35" s="1999"/>
      <c r="C35" s="1999"/>
      <c r="D35" s="163"/>
      <c r="E35" s="2017"/>
      <c r="F35" s="2018"/>
    </row>
    <row r="36" spans="1:6" ht="21" customHeight="1">
      <c r="A36" s="1999" t="s">
        <v>765</v>
      </c>
      <c r="B36" s="1999"/>
      <c r="C36" s="1999"/>
      <c r="D36" s="163"/>
      <c r="E36" s="2017"/>
      <c r="F36" s="2018"/>
    </row>
    <row r="38" spans="1:6" ht="18.75" customHeight="1">
      <c r="A38" s="43" t="s">
        <v>766</v>
      </c>
    </row>
    <row r="39" spans="1:6" ht="30.75" customHeight="1">
      <c r="A39" s="2024"/>
      <c r="B39" s="2025"/>
      <c r="C39" s="2025"/>
      <c r="D39" s="2025"/>
      <c r="E39" s="2025"/>
      <c r="F39" s="2026"/>
    </row>
    <row r="40" spans="1:6" ht="16.5" customHeight="1"/>
    <row r="41" spans="1:6" ht="15.75" customHeight="1">
      <c r="A41" s="112" t="s">
        <v>767</v>
      </c>
    </row>
    <row r="42" spans="1:6" ht="17.25" customHeight="1">
      <c r="A42" s="2027" t="s">
        <v>768</v>
      </c>
      <c r="B42" s="2027"/>
      <c r="C42" s="2027"/>
      <c r="D42" s="2027"/>
      <c r="E42" s="2027"/>
      <c r="F42" s="2027"/>
    </row>
    <row r="43" spans="1:6" ht="26.25" customHeight="1">
      <c r="A43" s="2016" t="s">
        <v>739</v>
      </c>
      <c r="B43" s="2016"/>
      <c r="C43" s="2016"/>
      <c r="D43" s="160" t="s">
        <v>740</v>
      </c>
      <c r="E43" s="2016" t="s">
        <v>769</v>
      </c>
      <c r="F43" s="2016"/>
    </row>
    <row r="44" spans="1:6" ht="47.25" customHeight="1">
      <c r="A44" s="2022" t="s">
        <v>770</v>
      </c>
      <c r="B44" s="1833"/>
      <c r="C44" s="2023"/>
      <c r="D44" s="163"/>
      <c r="E44" s="2017"/>
      <c r="F44" s="2018"/>
    </row>
    <row r="45" spans="1:6">
      <c r="A45" s="2019" t="s">
        <v>771</v>
      </c>
      <c r="B45" s="2019"/>
      <c r="C45" s="2019"/>
      <c r="D45" s="2019"/>
      <c r="E45" s="2019"/>
      <c r="F45" s="2019"/>
    </row>
    <row r="46" spans="1:6">
      <c r="A46" s="2020"/>
      <c r="B46" s="2020"/>
      <c r="C46" s="2020"/>
      <c r="D46" s="2020"/>
      <c r="E46" s="2020"/>
      <c r="F46" s="2020"/>
    </row>
    <row r="47" spans="1:6">
      <c r="A47" s="2020"/>
      <c r="B47" s="2020"/>
      <c r="C47" s="2020"/>
      <c r="D47" s="2020"/>
      <c r="E47" s="2020"/>
      <c r="F47" s="2020"/>
    </row>
  </sheetData>
  <mergeCells count="57">
    <mergeCell ref="A35:C35"/>
    <mergeCell ref="E35:F35"/>
    <mergeCell ref="A36:C36"/>
    <mergeCell ref="E36:F36"/>
    <mergeCell ref="A23:C23"/>
    <mergeCell ref="E23:F23"/>
    <mergeCell ref="A24:C24"/>
    <mergeCell ref="E24:F24"/>
    <mergeCell ref="A31:F31"/>
    <mergeCell ref="A32:C32"/>
    <mergeCell ref="E32:F32"/>
    <mergeCell ref="A33:C33"/>
    <mergeCell ref="E33:F33"/>
    <mergeCell ref="A45:F47"/>
    <mergeCell ref="A29:F29"/>
    <mergeCell ref="A25:C25"/>
    <mergeCell ref="E25:F25"/>
    <mergeCell ref="A26:C26"/>
    <mergeCell ref="E26:F26"/>
    <mergeCell ref="A27:C27"/>
    <mergeCell ref="E27:F27"/>
    <mergeCell ref="A43:C43"/>
    <mergeCell ref="E43:F43"/>
    <mergeCell ref="A44:C44"/>
    <mergeCell ref="E44:F44"/>
    <mergeCell ref="A39:F39"/>
    <mergeCell ref="A42:F42"/>
    <mergeCell ref="A34:C34"/>
    <mergeCell ref="E34:F34"/>
    <mergeCell ref="A19:C19"/>
    <mergeCell ref="E19:F19"/>
    <mergeCell ref="A21:C21"/>
    <mergeCell ref="E21:F21"/>
    <mergeCell ref="A28:C28"/>
    <mergeCell ref="E28:F28"/>
    <mergeCell ref="A20:C20"/>
    <mergeCell ref="E20:F20"/>
    <mergeCell ref="A22:C22"/>
    <mergeCell ref="E22:F22"/>
    <mergeCell ref="A16:C16"/>
    <mergeCell ref="E16:F16"/>
    <mergeCell ref="A17:C17"/>
    <mergeCell ref="E17:F17"/>
    <mergeCell ref="A18:C18"/>
    <mergeCell ref="E18:F18"/>
    <mergeCell ref="A13:C13"/>
    <mergeCell ref="E13:F13"/>
    <mergeCell ref="A14:C14"/>
    <mergeCell ref="E14:F14"/>
    <mergeCell ref="A15:C15"/>
    <mergeCell ref="E15:F15"/>
    <mergeCell ref="A3:F3"/>
    <mergeCell ref="A10:F10"/>
    <mergeCell ref="A11:C11"/>
    <mergeCell ref="E11:F11"/>
    <mergeCell ref="A12:C12"/>
    <mergeCell ref="E12:F12"/>
  </mergeCells>
  <phoneticPr fontId="4"/>
  <dataValidations count="1">
    <dataValidation type="list" allowBlank="1" showInputMessage="1" showErrorMessage="1" sqref="D33:D36 D44 D12:D28" xr:uid="{00000000-0002-0000-1600-000000000000}">
      <formula1>$K$1:$K$1</formula1>
    </dataValidation>
  </dataValidations>
  <pageMargins left="0.78740157480314965" right="0.78740157480314965" top="0.39370078740157483" bottom="0.19685039370078741" header="0.51181102362204722" footer="0.39370078740157483"/>
  <pageSetup paperSize="9" scale="87" orientation="portrait" r:id="rId1"/>
  <headerFooter scaleWithDoc="0" alignWithMargins="0">
    <oddFooter>&amp;C&amp;14 23</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5E57-84C8-4D98-978B-5D773CC9C0A7}">
  <sheetPr>
    <tabColor rgb="FFFFFF00"/>
    <pageSetUpPr fitToPage="1"/>
  </sheetPr>
  <dimension ref="A1:F15"/>
  <sheetViews>
    <sheetView showGridLines="0" view="pageBreakPreview" zoomScale="85" zoomScaleNormal="100" zoomScaleSheetLayoutView="85" workbookViewId="0">
      <selection activeCell="H10" sqref="H10"/>
    </sheetView>
  </sheetViews>
  <sheetFormatPr defaultColWidth="9" defaultRowHeight="20.149999999999999" customHeight="1"/>
  <cols>
    <col min="1" max="1" width="2.453125" style="234" customWidth="1"/>
    <col min="2" max="2" width="6.453125" style="234" customWidth="1"/>
    <col min="3" max="3" width="122.26953125" style="236" customWidth="1"/>
    <col min="4" max="4" width="5.7265625" style="237" customWidth="1"/>
    <col min="5" max="5" width="9.453125" style="231" customWidth="1"/>
    <col min="6" max="6" width="11.08984375" style="232" customWidth="1"/>
    <col min="7" max="16384" width="9" style="233"/>
  </cols>
  <sheetData>
    <row r="1" spans="1:6" ht="29.25" customHeight="1">
      <c r="A1" s="365" t="s">
        <v>772</v>
      </c>
      <c r="B1" s="366"/>
      <c r="C1" s="366"/>
      <c r="D1" s="367"/>
      <c r="E1" s="368"/>
      <c r="F1" s="235"/>
    </row>
    <row r="2" spans="1:6" ht="25" customHeight="1" thickBot="1">
      <c r="A2" s="2030" t="s">
        <v>773</v>
      </c>
      <c r="B2" s="2030"/>
      <c r="C2" s="2030"/>
      <c r="D2" s="2030"/>
      <c r="E2" s="2030"/>
      <c r="F2" s="235"/>
    </row>
    <row r="3" spans="1:6" ht="20.149999999999999" customHeight="1">
      <c r="A3" s="2031" t="s">
        <v>774</v>
      </c>
      <c r="B3" s="2032"/>
      <c r="C3" s="369" t="s">
        <v>775</v>
      </c>
      <c r="D3" s="2033" t="s">
        <v>776</v>
      </c>
      <c r="E3" s="2034"/>
      <c r="F3" s="235"/>
    </row>
    <row r="4" spans="1:6" ht="66" customHeight="1">
      <c r="A4" s="2035" t="s">
        <v>777</v>
      </c>
      <c r="B4" s="2036"/>
      <c r="C4" s="535" t="s">
        <v>1036</v>
      </c>
      <c r="D4" s="370" t="s">
        <v>429</v>
      </c>
      <c r="E4" s="371" t="s">
        <v>778</v>
      </c>
      <c r="F4" s="235"/>
    </row>
    <row r="5" spans="1:6" ht="51.65" customHeight="1">
      <c r="A5" s="2037"/>
      <c r="B5" s="2038"/>
      <c r="C5" s="535" t="s">
        <v>1037</v>
      </c>
      <c r="D5" s="2042"/>
      <c r="E5" s="2043"/>
      <c r="F5" s="235"/>
    </row>
    <row r="6" spans="1:6" ht="54.65" customHeight="1">
      <c r="A6" s="2039"/>
      <c r="B6" s="372"/>
      <c r="C6" s="373" t="s">
        <v>779</v>
      </c>
      <c r="D6" s="374" t="s">
        <v>429</v>
      </c>
      <c r="E6" s="375" t="s">
        <v>521</v>
      </c>
      <c r="F6" s="235"/>
    </row>
    <row r="7" spans="1:6" ht="33" customHeight="1">
      <c r="A7" s="2039"/>
      <c r="B7" s="372"/>
      <c r="C7" s="384" t="s">
        <v>780</v>
      </c>
      <c r="D7" s="370" t="s">
        <v>429</v>
      </c>
      <c r="E7" s="371" t="s">
        <v>781</v>
      </c>
      <c r="F7" s="235"/>
    </row>
    <row r="8" spans="1:6" ht="33" customHeight="1">
      <c r="A8" s="2039"/>
      <c r="B8" s="372"/>
      <c r="C8" s="377" t="s">
        <v>782</v>
      </c>
      <c r="D8" s="370" t="s">
        <v>429</v>
      </c>
      <c r="E8" s="371" t="s">
        <v>521</v>
      </c>
      <c r="F8" s="235"/>
    </row>
    <row r="9" spans="1:6" ht="33" customHeight="1">
      <c r="A9" s="2039"/>
      <c r="B9" s="372"/>
      <c r="C9" s="376" t="s">
        <v>783</v>
      </c>
      <c r="D9" s="370" t="s">
        <v>429</v>
      </c>
      <c r="E9" s="371" t="s">
        <v>784</v>
      </c>
      <c r="F9" s="235"/>
    </row>
    <row r="10" spans="1:6" ht="33" customHeight="1">
      <c r="A10" s="2039"/>
      <c r="B10" s="372"/>
      <c r="C10" s="376" t="s">
        <v>785</v>
      </c>
      <c r="D10" s="370" t="s">
        <v>429</v>
      </c>
      <c r="E10" s="371" t="s">
        <v>521</v>
      </c>
      <c r="F10" s="235"/>
    </row>
    <row r="11" spans="1:6" ht="33" customHeight="1">
      <c r="A11" s="2039"/>
      <c r="B11" s="372"/>
      <c r="C11" s="376" t="s">
        <v>786</v>
      </c>
      <c r="D11" s="370" t="s">
        <v>429</v>
      </c>
      <c r="E11" s="371" t="s">
        <v>521</v>
      </c>
      <c r="F11" s="235"/>
    </row>
    <row r="12" spans="1:6" ht="50.5" customHeight="1" thickBot="1">
      <c r="A12" s="2040"/>
      <c r="B12" s="378"/>
      <c r="C12" s="379" t="s">
        <v>787</v>
      </c>
      <c r="D12" s="380" t="s">
        <v>429</v>
      </c>
      <c r="E12" s="381" t="s">
        <v>521</v>
      </c>
      <c r="F12" s="235"/>
    </row>
    <row r="13" spans="1:6" ht="20.149999999999999" customHeight="1">
      <c r="A13" s="382" t="s">
        <v>788</v>
      </c>
      <c r="B13" s="2041" t="s">
        <v>1038</v>
      </c>
      <c r="C13" s="2041"/>
      <c r="D13" s="2041"/>
      <c r="E13" s="2041"/>
      <c r="F13" s="235"/>
    </row>
    <row r="14" spans="1:6" ht="20.149999999999999" customHeight="1">
      <c r="A14" s="383" t="s">
        <v>789</v>
      </c>
      <c r="B14" s="2028" t="s">
        <v>1039</v>
      </c>
      <c r="C14" s="2028"/>
      <c r="D14" s="2028"/>
      <c r="E14" s="2028"/>
    </row>
    <row r="15" spans="1:6" ht="35.15" customHeight="1">
      <c r="A15" s="383" t="s">
        <v>790</v>
      </c>
      <c r="B15" s="2029" t="s">
        <v>791</v>
      </c>
      <c r="C15" s="2029"/>
      <c r="D15" s="2029"/>
      <c r="E15" s="2029"/>
    </row>
  </sheetData>
  <mergeCells count="9">
    <mergeCell ref="B14:E14"/>
    <mergeCell ref="B15:E15"/>
    <mergeCell ref="A2:E2"/>
    <mergeCell ref="A3:B3"/>
    <mergeCell ref="D3:E3"/>
    <mergeCell ref="A4:B5"/>
    <mergeCell ref="A6:A12"/>
    <mergeCell ref="B13:E13"/>
    <mergeCell ref="D5:E5"/>
  </mergeCells>
  <phoneticPr fontId="4"/>
  <printOptions horizontalCentered="1"/>
  <pageMargins left="0.43307086614173229" right="0.23622047244094491" top="0.55118110236220474" bottom="0.74803149606299213" header="0.31496062992125984" footer="0.51181102362204722"/>
  <pageSetup paperSize="9" scale="98" firstPageNumber="24" fitToHeight="0" orientation="landscape" useFirstPageNumber="1" r:id="rId1"/>
  <headerFooter>
    <oddFooter xml:space="preserve">&amp;C&amp;14 24
</oddFooter>
    <evenFooter>&amp;C&amp;14 21</evenFooter>
    <firstFooter>&amp;C&amp;14&amp;P</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C240-6CCB-4801-A8FE-ED683C5761F1}">
  <sheetPr>
    <tabColor rgb="FFFFFF00"/>
  </sheetPr>
  <dimension ref="A1:D22"/>
  <sheetViews>
    <sheetView view="pageBreakPreview" zoomScaleNormal="100" zoomScaleSheetLayoutView="100" workbookViewId="0">
      <selection activeCell="E8" sqref="E8"/>
    </sheetView>
  </sheetViews>
  <sheetFormatPr defaultColWidth="9" defaultRowHeight="14"/>
  <cols>
    <col min="1" max="1" width="64.453125" style="241" customWidth="1"/>
    <col min="2" max="2" width="9" style="241"/>
    <col min="3" max="3" width="16.453125" style="241" customWidth="1"/>
    <col min="4" max="16384" width="9" style="241"/>
  </cols>
  <sheetData>
    <row r="1" spans="1:4" ht="22.5" customHeight="1">
      <c r="A1" s="2045" t="s" ph="1">
        <v>792</v>
      </c>
      <c r="B1" s="2045" ph="1"/>
      <c r="C1" s="2045" ph="1"/>
      <c r="D1" s="241" ph="1"/>
    </row>
    <row r="2" spans="1:4" ht="23.25" customHeight="1">
      <c r="A2" s="242"/>
    </row>
    <row r="3" spans="1:4" ht="46.5" customHeight="1">
      <c r="A3" s="2046" t="s">
        <v>793</v>
      </c>
      <c r="B3" s="2046"/>
      <c r="C3" s="2046"/>
    </row>
    <row r="4" spans="1:4" ht="16.5" customHeight="1" thickBot="1">
      <c r="A4" s="242"/>
    </row>
    <row r="5" spans="1:4" ht="22.5" customHeight="1" thickBot="1">
      <c r="A5" s="243" t="s">
        <v>794</v>
      </c>
      <c r="B5" s="2047" t="s">
        <v>795</v>
      </c>
      <c r="C5" s="2048"/>
    </row>
    <row r="6" spans="1:4" ht="72.75" customHeight="1" thickBot="1">
      <c r="A6" s="244" t="s">
        <v>796</v>
      </c>
      <c r="B6" s="2047"/>
      <c r="C6" s="2048"/>
    </row>
    <row r="7" spans="1:4" ht="20.25" customHeight="1" thickBot="1">
      <c r="A7" s="245"/>
      <c r="B7" s="246"/>
      <c r="C7" s="247"/>
    </row>
    <row r="8" spans="1:4" ht="33.75" customHeight="1" thickBot="1">
      <c r="A8" s="243" t="s">
        <v>797</v>
      </c>
      <c r="B8" s="248" t="s">
        <v>798</v>
      </c>
      <c r="C8" s="249" t="s">
        <v>799</v>
      </c>
    </row>
    <row r="9" spans="1:4" ht="52.5" customHeight="1" thickBot="1">
      <c r="A9" s="244" t="s">
        <v>800</v>
      </c>
      <c r="B9" s="248"/>
      <c r="C9" s="250"/>
    </row>
    <row r="10" spans="1:4" ht="52.5" customHeight="1" thickBot="1">
      <c r="A10" s="251" t="s">
        <v>801</v>
      </c>
      <c r="B10" s="252"/>
      <c r="C10" s="253"/>
    </row>
    <row r="11" spans="1:4" ht="52.5" customHeight="1" thickBot="1">
      <c r="A11" s="254" t="s">
        <v>802</v>
      </c>
      <c r="B11" s="252"/>
      <c r="C11" s="255"/>
    </row>
    <row r="12" spans="1:4" ht="68.25" customHeight="1" thickBot="1">
      <c r="A12" s="254" t="s">
        <v>803</v>
      </c>
      <c r="B12" s="252"/>
      <c r="C12" s="255"/>
    </row>
    <row r="13" spans="1:4" ht="52.5" customHeight="1" thickBot="1">
      <c r="A13" s="254" t="s">
        <v>804</v>
      </c>
      <c r="B13" s="252"/>
      <c r="C13" s="255"/>
    </row>
    <row r="14" spans="1:4" ht="52.5" customHeight="1" thickBot="1">
      <c r="A14" s="254" t="s">
        <v>805</v>
      </c>
      <c r="B14" s="252"/>
      <c r="C14" s="255"/>
    </row>
    <row r="15" spans="1:4" ht="52.5" customHeight="1" thickBot="1">
      <c r="A15" s="254" t="s">
        <v>806</v>
      </c>
      <c r="B15" s="252"/>
      <c r="C15" s="255"/>
    </row>
    <row r="16" spans="1:4" ht="52.5" customHeight="1" thickBot="1">
      <c r="A16" s="254" t="s">
        <v>807</v>
      </c>
      <c r="B16" s="252"/>
      <c r="C16" s="255"/>
    </row>
    <row r="17" spans="1:3" ht="52.5" customHeight="1" thickBot="1">
      <c r="A17" s="254" t="s">
        <v>808</v>
      </c>
      <c r="B17" s="252"/>
      <c r="C17" s="255"/>
    </row>
    <row r="18" spans="1:3" ht="52.5" customHeight="1" thickBot="1">
      <c r="A18" s="254" t="s">
        <v>809</v>
      </c>
      <c r="B18" s="252"/>
      <c r="C18" s="255"/>
    </row>
    <row r="19" spans="1:3" ht="52.5" customHeight="1" thickBot="1">
      <c r="A19" s="254" t="s">
        <v>810</v>
      </c>
      <c r="B19" s="252"/>
      <c r="C19" s="255"/>
    </row>
    <row r="20" spans="1:3" ht="14.25" customHeight="1">
      <c r="A20" s="256"/>
      <c r="B20" s="257"/>
      <c r="C20" s="256"/>
    </row>
    <row r="21" spans="1:3" ht="46.5" customHeight="1">
      <c r="A21" s="2044" t="s">
        <v>811</v>
      </c>
      <c r="B21" s="2044"/>
      <c r="C21" s="2044"/>
    </row>
    <row r="22" spans="1:3" ht="57" customHeight="1">
      <c r="A22" s="2044" t="s">
        <v>812</v>
      </c>
      <c r="B22" s="2044"/>
      <c r="C22" s="2044"/>
    </row>
  </sheetData>
  <mergeCells count="6">
    <mergeCell ref="A22:C22"/>
    <mergeCell ref="A1:C1"/>
    <mergeCell ref="A3:C3"/>
    <mergeCell ref="B5:C5"/>
    <mergeCell ref="B6:C6"/>
    <mergeCell ref="A21:C21"/>
  </mergeCells>
  <phoneticPr fontId="4"/>
  <dataValidations disablePrompts="1" count="2">
    <dataValidation type="list" errorStyle="warning" allowBlank="1" showInputMessage="1" promptTitle="登録基準チェック内容について" prompt="○の場合→以下「登録基準チェック内容」欄へ進んでください。_x000a_×の場合→以下の記入は不要です。" sqref="B6:C6" xr:uid="{C7CCAD32-6AAB-474F-B18F-0A5F4C2B9CA3}">
      <formula1>"実施している,実施していない"</formula1>
    </dataValidation>
    <dataValidation type="list" allowBlank="1" showInputMessage="1" showErrorMessage="1" sqref="B7 B9:B20" xr:uid="{15DDAFA8-393E-483B-B9AB-06C5C1085FE8}">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Footer>&amp;C&amp;14 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R19"/>
  <sheetViews>
    <sheetView showGridLines="0" view="pageBreakPreview" zoomScaleNormal="100" zoomScaleSheetLayoutView="100" workbookViewId="0">
      <selection sqref="A1:AR1"/>
    </sheetView>
  </sheetViews>
  <sheetFormatPr defaultColWidth="2.08984375" defaultRowHeight="14.15" customHeight="1"/>
  <cols>
    <col min="1" max="1" width="2.08984375" style="165"/>
    <col min="2" max="3" width="2.08984375" style="177" customWidth="1"/>
    <col min="4" max="25" width="2.08984375" style="165"/>
    <col min="26" max="26" width="2.08984375" style="165" customWidth="1"/>
    <col min="27" max="254" width="2.08984375" style="165"/>
    <col min="255" max="256" width="2.08984375" style="165" customWidth="1"/>
    <col min="257" max="510" width="2.08984375" style="165"/>
    <col min="511" max="512" width="2.08984375" style="165" customWidth="1"/>
    <col min="513" max="766" width="2.08984375" style="165"/>
    <col min="767" max="768" width="2.08984375" style="165" customWidth="1"/>
    <col min="769" max="1022" width="2.08984375" style="165"/>
    <col min="1023" max="1024" width="2.08984375" style="165" customWidth="1"/>
    <col min="1025" max="1278" width="2.08984375" style="165"/>
    <col min="1279" max="1280" width="2.08984375" style="165" customWidth="1"/>
    <col min="1281" max="1534" width="2.08984375" style="165"/>
    <col min="1535" max="1536" width="2.08984375" style="165" customWidth="1"/>
    <col min="1537" max="1790" width="2.08984375" style="165"/>
    <col min="1791" max="1792" width="2.08984375" style="165" customWidth="1"/>
    <col min="1793" max="2046" width="2.08984375" style="165"/>
    <col min="2047" max="2048" width="2.08984375" style="165" customWidth="1"/>
    <col min="2049" max="2302" width="2.08984375" style="165"/>
    <col min="2303" max="2304" width="2.08984375" style="165" customWidth="1"/>
    <col min="2305" max="2558" width="2.08984375" style="165"/>
    <col min="2559" max="2560" width="2.08984375" style="165" customWidth="1"/>
    <col min="2561" max="2814" width="2.08984375" style="165"/>
    <col min="2815" max="2816" width="2.08984375" style="165" customWidth="1"/>
    <col min="2817" max="3070" width="2.08984375" style="165"/>
    <col min="3071" max="3072" width="2.08984375" style="165" customWidth="1"/>
    <col min="3073" max="3326" width="2.08984375" style="165"/>
    <col min="3327" max="3328" width="2.08984375" style="165" customWidth="1"/>
    <col min="3329" max="3582" width="2.08984375" style="165"/>
    <col min="3583" max="3584" width="2.08984375" style="165" customWidth="1"/>
    <col min="3585" max="3838" width="2.08984375" style="165"/>
    <col min="3839" max="3840" width="2.08984375" style="165" customWidth="1"/>
    <col min="3841" max="4094" width="2.08984375" style="165"/>
    <col min="4095" max="4096" width="2.08984375" style="165" customWidth="1"/>
    <col min="4097" max="4350" width="2.08984375" style="165"/>
    <col min="4351" max="4352" width="2.08984375" style="165" customWidth="1"/>
    <col min="4353" max="4606" width="2.08984375" style="165"/>
    <col min="4607" max="4608" width="2.08984375" style="165" customWidth="1"/>
    <col min="4609" max="4862" width="2.08984375" style="165"/>
    <col min="4863" max="4864" width="2.08984375" style="165" customWidth="1"/>
    <col min="4865" max="5118" width="2.08984375" style="165"/>
    <col min="5119" max="5120" width="2.08984375" style="165" customWidth="1"/>
    <col min="5121" max="5374" width="2.08984375" style="165"/>
    <col min="5375" max="5376" width="2.08984375" style="165" customWidth="1"/>
    <col min="5377" max="5630" width="2.08984375" style="165"/>
    <col min="5631" max="5632" width="2.08984375" style="165" customWidth="1"/>
    <col min="5633" max="5886" width="2.08984375" style="165"/>
    <col min="5887" max="5888" width="2.08984375" style="165" customWidth="1"/>
    <col min="5889" max="6142" width="2.08984375" style="165"/>
    <col min="6143" max="6144" width="2.08984375" style="165" customWidth="1"/>
    <col min="6145" max="6398" width="2.08984375" style="165"/>
    <col min="6399" max="6400" width="2.08984375" style="165" customWidth="1"/>
    <col min="6401" max="6654" width="2.08984375" style="165"/>
    <col min="6655" max="6656" width="2.08984375" style="165" customWidth="1"/>
    <col min="6657" max="6910" width="2.08984375" style="165"/>
    <col min="6911" max="6912" width="2.08984375" style="165" customWidth="1"/>
    <col min="6913" max="7166" width="2.08984375" style="165"/>
    <col min="7167" max="7168" width="2.08984375" style="165" customWidth="1"/>
    <col min="7169" max="7422" width="2.08984375" style="165"/>
    <col min="7423" max="7424" width="2.08984375" style="165" customWidth="1"/>
    <col min="7425" max="7678" width="2.08984375" style="165"/>
    <col min="7679" max="7680" width="2.08984375" style="165" customWidth="1"/>
    <col min="7681" max="7934" width="2.08984375" style="165"/>
    <col min="7935" max="7936" width="2.08984375" style="165" customWidth="1"/>
    <col min="7937" max="8190" width="2.08984375" style="165"/>
    <col min="8191" max="8192" width="2.08984375" style="165" customWidth="1"/>
    <col min="8193" max="8446" width="2.08984375" style="165"/>
    <col min="8447" max="8448" width="2.08984375" style="165" customWidth="1"/>
    <col min="8449" max="8702" width="2.08984375" style="165"/>
    <col min="8703" max="8704" width="2.08984375" style="165" customWidth="1"/>
    <col min="8705" max="8958" width="2.08984375" style="165"/>
    <col min="8959" max="8960" width="2.08984375" style="165" customWidth="1"/>
    <col min="8961" max="9214" width="2.08984375" style="165"/>
    <col min="9215" max="9216" width="2.08984375" style="165" customWidth="1"/>
    <col min="9217" max="9470" width="2.08984375" style="165"/>
    <col min="9471" max="9472" width="2.08984375" style="165" customWidth="1"/>
    <col min="9473" max="9726" width="2.08984375" style="165"/>
    <col min="9727" max="9728" width="2.08984375" style="165" customWidth="1"/>
    <col min="9729" max="9982" width="2.08984375" style="165"/>
    <col min="9983" max="9984" width="2.08984375" style="165" customWidth="1"/>
    <col min="9985" max="10238" width="2.08984375" style="165"/>
    <col min="10239" max="10240" width="2.08984375" style="165" customWidth="1"/>
    <col min="10241" max="10494" width="2.08984375" style="165"/>
    <col min="10495" max="10496" width="2.08984375" style="165" customWidth="1"/>
    <col min="10497" max="10750" width="2.08984375" style="165"/>
    <col min="10751" max="10752" width="2.08984375" style="165" customWidth="1"/>
    <col min="10753" max="11006" width="2.08984375" style="165"/>
    <col min="11007" max="11008" width="2.08984375" style="165" customWidth="1"/>
    <col min="11009" max="11262" width="2.08984375" style="165"/>
    <col min="11263" max="11264" width="2.08984375" style="165" customWidth="1"/>
    <col min="11265" max="11518" width="2.08984375" style="165"/>
    <col min="11519" max="11520" width="2.08984375" style="165" customWidth="1"/>
    <col min="11521" max="11774" width="2.08984375" style="165"/>
    <col min="11775" max="11776" width="2.08984375" style="165" customWidth="1"/>
    <col min="11777" max="12030" width="2.08984375" style="165"/>
    <col min="12031" max="12032" width="2.08984375" style="165" customWidth="1"/>
    <col min="12033" max="12286" width="2.08984375" style="165"/>
    <col min="12287" max="12288" width="2.08984375" style="165" customWidth="1"/>
    <col min="12289" max="12542" width="2.08984375" style="165"/>
    <col min="12543" max="12544" width="2.08984375" style="165" customWidth="1"/>
    <col min="12545" max="12798" width="2.08984375" style="165"/>
    <col min="12799" max="12800" width="2.08984375" style="165" customWidth="1"/>
    <col min="12801" max="13054" width="2.08984375" style="165"/>
    <col min="13055" max="13056" width="2.08984375" style="165" customWidth="1"/>
    <col min="13057" max="13310" width="2.08984375" style="165"/>
    <col min="13311" max="13312" width="2.08984375" style="165" customWidth="1"/>
    <col min="13313" max="13566" width="2.08984375" style="165"/>
    <col min="13567" max="13568" width="2.08984375" style="165" customWidth="1"/>
    <col min="13569" max="13822" width="2.08984375" style="165"/>
    <col min="13823" max="13824" width="2.08984375" style="165" customWidth="1"/>
    <col min="13825" max="14078" width="2.08984375" style="165"/>
    <col min="14079" max="14080" width="2.08984375" style="165" customWidth="1"/>
    <col min="14081" max="14334" width="2.08984375" style="165"/>
    <col min="14335" max="14336" width="2.08984375" style="165" customWidth="1"/>
    <col min="14337" max="14590" width="2.08984375" style="165"/>
    <col min="14591" max="14592" width="2.08984375" style="165" customWidth="1"/>
    <col min="14593" max="14846" width="2.08984375" style="165"/>
    <col min="14847" max="14848" width="2.08984375" style="165" customWidth="1"/>
    <col min="14849" max="15102" width="2.08984375" style="165"/>
    <col min="15103" max="15104" width="2.08984375" style="165" customWidth="1"/>
    <col min="15105" max="15358" width="2.08984375" style="165"/>
    <col min="15359" max="15360" width="2.08984375" style="165" customWidth="1"/>
    <col min="15361" max="15614" width="2.08984375" style="165"/>
    <col min="15615" max="15616" width="2.08984375" style="165" customWidth="1"/>
    <col min="15617" max="15870" width="2.08984375" style="165"/>
    <col min="15871" max="15872" width="2.08984375" style="165" customWidth="1"/>
    <col min="15873" max="16126" width="2.08984375" style="165"/>
    <col min="16127" max="16128" width="2.08984375" style="165" customWidth="1"/>
    <col min="16129" max="16384" width="2.08984375" style="165"/>
  </cols>
  <sheetData>
    <row r="1" spans="1:44" ht="55.15" customHeight="1">
      <c r="A1" s="574" t="s">
        <v>817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row>
    <row r="2" spans="1:44" s="166" customFormat="1" ht="24" customHeight="1">
      <c r="B2" s="167"/>
      <c r="C2" s="167"/>
      <c r="D2" s="168"/>
    </row>
    <row r="3" spans="1:44" s="166" customFormat="1" ht="24" customHeight="1">
      <c r="B3" s="167"/>
      <c r="C3" s="167"/>
      <c r="AF3" s="166" t="s">
        <v>42</v>
      </c>
      <c r="AG3" s="169"/>
      <c r="AH3" s="170"/>
      <c r="AI3" s="575">
        <v>8</v>
      </c>
      <c r="AJ3" s="576"/>
      <c r="AK3" s="169" t="s">
        <v>43</v>
      </c>
      <c r="AL3" s="171"/>
      <c r="AM3" s="166" t="s">
        <v>44</v>
      </c>
      <c r="AN3" s="577"/>
      <c r="AO3" s="578"/>
      <c r="AP3" s="166" t="s">
        <v>45</v>
      </c>
    </row>
    <row r="4" spans="1:44" s="166" customFormat="1" ht="24" customHeight="1">
      <c r="B4" s="167"/>
      <c r="C4" s="167"/>
      <c r="AI4" s="171"/>
      <c r="AJ4" s="172"/>
      <c r="AL4" s="171"/>
      <c r="AN4" s="171"/>
      <c r="AO4" s="172"/>
    </row>
    <row r="5" spans="1:44" s="166" customFormat="1" ht="24" customHeight="1">
      <c r="B5" s="166" t="s">
        <v>46</v>
      </c>
      <c r="C5" s="167"/>
      <c r="AJ5" s="173"/>
      <c r="AO5" s="173"/>
    </row>
    <row r="6" spans="1:44" s="166" customFormat="1" ht="65.25" customHeight="1">
      <c r="C6" s="167"/>
      <c r="AJ6" s="173"/>
      <c r="AO6" s="173"/>
    </row>
    <row r="7" spans="1:44" s="166" customFormat="1" ht="18" customHeight="1">
      <c r="B7" s="167"/>
      <c r="C7" s="167"/>
      <c r="O7" s="174" t="s">
        <v>47</v>
      </c>
      <c r="P7" s="174"/>
      <c r="Q7" s="174"/>
      <c r="R7" s="174"/>
      <c r="W7" s="171"/>
      <c r="X7" s="171"/>
      <c r="Y7" s="175"/>
      <c r="Z7" s="570"/>
      <c r="AA7" s="571"/>
      <c r="AB7" s="571"/>
      <c r="AC7" s="571"/>
      <c r="AD7" s="571"/>
      <c r="AE7" s="571"/>
      <c r="AF7" s="571"/>
      <c r="AG7" s="571"/>
      <c r="AH7" s="571"/>
      <c r="AI7" s="571"/>
      <c r="AJ7" s="571"/>
      <c r="AK7" s="571"/>
      <c r="AL7" s="571"/>
      <c r="AM7" s="571"/>
      <c r="AN7" s="572"/>
    </row>
    <row r="8" spans="1:44" s="166" customFormat="1" ht="31.5" customHeight="1">
      <c r="C8" s="167"/>
      <c r="AD8" s="173"/>
      <c r="AG8" s="173"/>
      <c r="AJ8" s="173"/>
    </row>
    <row r="9" spans="1:44" s="166" customFormat="1" ht="18" customHeight="1">
      <c r="B9" s="167"/>
      <c r="C9" s="167"/>
      <c r="O9" s="174" t="s">
        <v>48</v>
      </c>
      <c r="P9" s="174"/>
      <c r="Q9" s="174"/>
      <c r="R9" s="174"/>
      <c r="S9" s="174"/>
      <c r="T9" s="174"/>
      <c r="U9" s="174"/>
      <c r="V9" s="174"/>
      <c r="W9" s="171"/>
      <c r="X9" s="171"/>
      <c r="Y9" s="175"/>
      <c r="Z9" s="570"/>
      <c r="AA9" s="571"/>
      <c r="AB9" s="571"/>
      <c r="AC9" s="571"/>
      <c r="AD9" s="571"/>
      <c r="AE9" s="571"/>
      <c r="AF9" s="571"/>
      <c r="AG9" s="571"/>
      <c r="AH9" s="571"/>
      <c r="AI9" s="571"/>
      <c r="AJ9" s="571"/>
      <c r="AK9" s="571"/>
      <c r="AL9" s="571"/>
      <c r="AM9" s="571"/>
      <c r="AN9" s="572"/>
    </row>
    <row r="10" spans="1:44" s="166" customFormat="1" ht="33.75" customHeight="1">
      <c r="C10" s="167"/>
      <c r="AD10" s="173"/>
      <c r="AG10" s="173"/>
      <c r="AJ10" s="173"/>
    </row>
    <row r="11" spans="1:44" s="166" customFormat="1" ht="18" customHeight="1">
      <c r="B11" s="167"/>
      <c r="C11" s="167"/>
      <c r="O11" s="174" t="s">
        <v>49</v>
      </c>
      <c r="P11" s="174"/>
      <c r="Q11" s="174"/>
      <c r="R11" s="174"/>
      <c r="S11" s="174"/>
      <c r="T11" s="174"/>
      <c r="U11" s="174"/>
      <c r="V11" s="174"/>
      <c r="W11" s="176"/>
      <c r="X11" s="176"/>
      <c r="Y11" s="175"/>
      <c r="Z11" s="570"/>
      <c r="AA11" s="571"/>
      <c r="AB11" s="571"/>
      <c r="AC11" s="571"/>
      <c r="AD11" s="571"/>
      <c r="AE11" s="571"/>
      <c r="AF11" s="571"/>
      <c r="AG11" s="571"/>
      <c r="AH11" s="571"/>
      <c r="AI11" s="571"/>
      <c r="AJ11" s="571"/>
      <c r="AK11" s="571"/>
      <c r="AL11" s="571"/>
      <c r="AM11" s="571"/>
      <c r="AN11" s="572"/>
    </row>
    <row r="12" spans="1:44" s="166" customFormat="1" ht="33.75" customHeight="1">
      <c r="C12" s="167"/>
      <c r="AD12" s="173"/>
      <c r="AG12" s="173"/>
      <c r="AJ12" s="173"/>
    </row>
    <row r="13" spans="1:44" s="166" customFormat="1" ht="18" customHeight="1">
      <c r="B13" s="167"/>
      <c r="C13" s="167"/>
      <c r="O13" s="174" t="s">
        <v>50</v>
      </c>
      <c r="P13" s="174"/>
      <c r="Q13" s="174"/>
      <c r="R13" s="174"/>
      <c r="S13" s="174"/>
      <c r="T13" s="174"/>
      <c r="U13" s="174"/>
      <c r="V13" s="174"/>
      <c r="W13" s="176"/>
      <c r="X13" s="176"/>
      <c r="Y13" s="175"/>
      <c r="Z13" s="570"/>
      <c r="AA13" s="571"/>
      <c r="AB13" s="571"/>
      <c r="AC13" s="571"/>
      <c r="AD13" s="571"/>
      <c r="AE13" s="571"/>
      <c r="AF13" s="571"/>
      <c r="AG13" s="571"/>
      <c r="AH13" s="571"/>
      <c r="AI13" s="571"/>
      <c r="AJ13" s="571"/>
      <c r="AK13" s="571"/>
      <c r="AL13" s="571"/>
      <c r="AM13" s="571"/>
      <c r="AN13" s="572"/>
    </row>
    <row r="14" spans="1:44" s="166" customFormat="1" ht="33.75" customHeight="1">
      <c r="C14" s="167"/>
      <c r="AD14" s="173"/>
      <c r="AG14" s="173"/>
      <c r="AJ14" s="173"/>
    </row>
    <row r="15" spans="1:44" s="166" customFormat="1" ht="18" customHeight="1">
      <c r="B15" s="167"/>
      <c r="C15" s="167"/>
      <c r="O15" s="174" t="s">
        <v>51</v>
      </c>
      <c r="P15" s="174"/>
      <c r="Q15" s="174"/>
      <c r="R15" s="174"/>
      <c r="S15" s="174"/>
      <c r="T15" s="174"/>
      <c r="U15" s="174"/>
      <c r="V15" s="174"/>
      <c r="W15" s="176"/>
      <c r="X15" s="176"/>
      <c r="Y15" s="175"/>
      <c r="Z15" s="570"/>
      <c r="AA15" s="571"/>
      <c r="AB15" s="571"/>
      <c r="AC15" s="571"/>
      <c r="AD15" s="571"/>
      <c r="AE15" s="571"/>
      <c r="AF15" s="571"/>
      <c r="AG15" s="571"/>
      <c r="AH15" s="571"/>
      <c r="AI15" s="571"/>
      <c r="AJ15" s="571"/>
      <c r="AK15" s="571"/>
      <c r="AL15" s="571"/>
      <c r="AM15" s="571"/>
      <c r="AN15" s="572"/>
    </row>
    <row r="16" spans="1:44" s="166" customFormat="1" ht="24" customHeight="1">
      <c r="B16" s="167"/>
      <c r="C16" s="167"/>
    </row>
    <row r="17" spans="2:43" s="166" customFormat="1" ht="88.5" customHeight="1">
      <c r="B17" s="167"/>
      <c r="C17" s="167"/>
    </row>
    <row r="18" spans="2:43" s="166" customFormat="1" ht="44.25" customHeight="1">
      <c r="B18" s="573" t="s">
        <v>818</v>
      </c>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row>
    <row r="19" spans="2:43" s="166" customFormat="1" ht="141.75" customHeight="1">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3"/>
      <c r="AL19" s="573"/>
      <c r="AM19" s="573"/>
      <c r="AN19" s="573"/>
      <c r="AO19" s="573"/>
      <c r="AP19" s="573"/>
      <c r="AQ19" s="573"/>
    </row>
  </sheetData>
  <mergeCells count="9">
    <mergeCell ref="Z11:AN11"/>
    <mergeCell ref="Z13:AN13"/>
    <mergeCell ref="Z15:AN15"/>
    <mergeCell ref="B18:AQ19"/>
    <mergeCell ref="A1:AR1"/>
    <mergeCell ref="AI3:AJ3"/>
    <mergeCell ref="AN3:AO3"/>
    <mergeCell ref="Z7:AN7"/>
    <mergeCell ref="Z9:AN9"/>
  </mergeCells>
  <phoneticPr fontId="4"/>
  <pageMargins left="0.7" right="0.51"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A1:U51"/>
  <sheetViews>
    <sheetView showGridLines="0" view="pageBreakPreview" topLeftCell="A20" zoomScaleNormal="100" zoomScaleSheetLayoutView="100" workbookViewId="0">
      <selection activeCell="S25" sqref="S25"/>
    </sheetView>
  </sheetViews>
  <sheetFormatPr defaultColWidth="4.7265625" defaultRowHeight="12.75" customHeight="1"/>
  <cols>
    <col min="1" max="3" width="5.08984375" style="178" customWidth="1"/>
    <col min="4" max="21" width="4.453125" style="178" customWidth="1"/>
    <col min="22" max="22" width="13.453125" style="178" customWidth="1"/>
    <col min="23" max="16384" width="4.7265625" style="178"/>
  </cols>
  <sheetData>
    <row r="1" spans="1:21" ht="25.15" customHeight="1">
      <c r="A1" s="579" t="s">
        <v>819</v>
      </c>
      <c r="B1" s="579"/>
      <c r="C1" s="579"/>
      <c r="D1" s="579"/>
      <c r="E1" s="579"/>
      <c r="F1" s="579"/>
      <c r="G1" s="579"/>
      <c r="H1" s="579"/>
      <c r="I1" s="579"/>
      <c r="J1" s="579"/>
      <c r="K1" s="579"/>
      <c r="L1" s="579"/>
      <c r="M1" s="579"/>
      <c r="N1" s="579"/>
      <c r="O1" s="579"/>
      <c r="P1" s="579"/>
      <c r="Q1" s="579"/>
      <c r="R1" s="579"/>
      <c r="S1" s="579"/>
      <c r="T1" s="579"/>
      <c r="U1" s="579"/>
    </row>
    <row r="2" spans="1:21" ht="25.15" customHeight="1">
      <c r="A2" s="580" t="s">
        <v>52</v>
      </c>
      <c r="B2" s="580"/>
      <c r="C2" s="580"/>
      <c r="D2" s="580"/>
      <c r="E2" s="580"/>
      <c r="F2" s="580"/>
      <c r="G2" s="580"/>
      <c r="H2" s="580"/>
      <c r="I2" s="580"/>
      <c r="J2" s="580"/>
      <c r="K2" s="580"/>
      <c r="L2" s="580"/>
      <c r="M2" s="580"/>
      <c r="N2" s="580"/>
      <c r="O2" s="580"/>
      <c r="P2" s="580"/>
      <c r="Q2" s="580"/>
      <c r="R2" s="580"/>
      <c r="S2" s="580"/>
      <c r="T2" s="580"/>
      <c r="U2" s="580"/>
    </row>
    <row r="3" spans="1:21" ht="19.5" customHeight="1" thickBot="1">
      <c r="S3" s="581" t="s">
        <v>820</v>
      </c>
      <c r="T3" s="582"/>
      <c r="U3" s="582"/>
    </row>
    <row r="4" spans="1:21" s="182" customFormat="1" ht="16.5" customHeight="1" thickBot="1">
      <c r="A4" s="178"/>
      <c r="B4" s="583" t="s">
        <v>53</v>
      </c>
      <c r="C4" s="584"/>
      <c r="D4" s="179" t="str">
        <f>LEFT(誓約書!$Z13,1)</f>
        <v/>
      </c>
      <c r="E4" s="180" t="str">
        <f>RIGHT(LEFT(誓約書!$Z13,2),1)</f>
        <v/>
      </c>
      <c r="F4" s="180" t="str">
        <f>RIGHT(LEFT(誓約書!$Z13,3),1)</f>
        <v/>
      </c>
      <c r="G4" s="180" t="str">
        <f>RIGHT(LEFT(誓約書!$Z13,4),1)</f>
        <v/>
      </c>
      <c r="H4" s="180" t="str">
        <f>RIGHT(LEFT(誓約書!$Z13,5),1)</f>
        <v/>
      </c>
      <c r="I4" s="180" t="str">
        <f>RIGHT(LEFT(誓約書!$Z13,6),1)</f>
        <v/>
      </c>
      <c r="J4" s="180" t="str">
        <f>RIGHT(LEFT(誓約書!$Z13,7),1)</f>
        <v/>
      </c>
      <c r="K4" s="180" t="str">
        <f>RIGHT(LEFT(誓約書!$Z13,8),1)</f>
        <v/>
      </c>
      <c r="L4" s="180" t="str">
        <f>RIGHT(LEFT(誓約書!$Z13,9),1)</f>
        <v/>
      </c>
      <c r="M4" s="181" t="str">
        <f>RIGHT(LEFT(誓約書!$Z13,10),1)</f>
        <v/>
      </c>
      <c r="N4" s="585" t="s">
        <v>54</v>
      </c>
      <c r="O4" s="586"/>
      <c r="P4" s="586"/>
      <c r="Q4" s="586"/>
      <c r="R4" s="586"/>
      <c r="S4" s="586"/>
      <c r="T4" s="586"/>
      <c r="U4" s="587"/>
    </row>
    <row r="5" spans="1:21" s="182" customFormat="1" ht="13.5" customHeight="1">
      <c r="A5" s="588" t="s">
        <v>55</v>
      </c>
      <c r="B5" s="591" t="s">
        <v>56</v>
      </c>
      <c r="C5" s="592"/>
      <c r="D5" s="593" t="str">
        <f>RIGHT(LEFT(誓約書!$Z14,2),1)</f>
        <v/>
      </c>
      <c r="E5" s="594" t="str">
        <f>RIGHT(LEFT(誓約書!$Z14,2),1)</f>
        <v/>
      </c>
      <c r="F5" s="594" t="str">
        <f>RIGHT(LEFT(誓約書!$Z14,2),1)</f>
        <v/>
      </c>
      <c r="G5" s="594" t="str">
        <f>RIGHT(LEFT(誓約書!$Z14,2),1)</f>
        <v/>
      </c>
      <c r="H5" s="594" t="str">
        <f>RIGHT(LEFT(誓約書!$Z14,2),1)</f>
        <v/>
      </c>
      <c r="I5" s="594" t="str">
        <f>RIGHT(LEFT(誓約書!$Z14,2),1)</f>
        <v/>
      </c>
      <c r="J5" s="594" t="str">
        <f>RIGHT(LEFT(誓約書!$Z14,2),1)</f>
        <v/>
      </c>
      <c r="K5" s="594" t="str">
        <f>RIGHT(LEFT(誓約書!$Z14,2),1)</f>
        <v/>
      </c>
      <c r="L5" s="594" t="str">
        <f>RIGHT(LEFT(誓約書!$Z14,2),1)</f>
        <v/>
      </c>
      <c r="M5" s="594" t="str">
        <f>RIGHT(LEFT(誓約書!$Z14,2),1)</f>
        <v/>
      </c>
      <c r="N5" s="594" t="str">
        <f>RIGHT(LEFT(誓約書!$Z14,2),1)</f>
        <v/>
      </c>
      <c r="O5" s="594" t="str">
        <f>RIGHT(LEFT(誓約書!$Z14,2),1)</f>
        <v/>
      </c>
      <c r="P5" s="594" t="str">
        <f>RIGHT(LEFT(誓約書!$Z14,2),1)</f>
        <v/>
      </c>
      <c r="Q5" s="594" t="str">
        <f>RIGHT(LEFT(誓約書!$Z14,2),1)</f>
        <v/>
      </c>
      <c r="R5" s="594" t="str">
        <f>RIGHT(LEFT(誓約書!$Z14,2),1)</f>
        <v/>
      </c>
      <c r="S5" s="594" t="str">
        <f>RIGHT(LEFT(誓約書!$Z14,2),1)</f>
        <v/>
      </c>
      <c r="T5" s="594" t="str">
        <f>RIGHT(LEFT(誓約書!$Z14,2),1)</f>
        <v/>
      </c>
      <c r="U5" s="595" t="str">
        <f>RIGHT(LEFT(誓約書!$Z14,2),1)</f>
        <v/>
      </c>
    </row>
    <row r="6" spans="1:21" s="182" customFormat="1" ht="22.5" customHeight="1">
      <c r="A6" s="589"/>
      <c r="B6" s="596" t="s">
        <v>57</v>
      </c>
      <c r="C6" s="597"/>
      <c r="D6" s="598" t="str">
        <f>IF(誓約書!Z11="","",誓約書!Z11)</f>
        <v/>
      </c>
      <c r="E6" s="599"/>
      <c r="F6" s="599"/>
      <c r="G6" s="599"/>
      <c r="H6" s="599"/>
      <c r="I6" s="599"/>
      <c r="J6" s="599"/>
      <c r="K6" s="599"/>
      <c r="L6" s="599"/>
      <c r="M6" s="599"/>
      <c r="N6" s="599"/>
      <c r="O6" s="599"/>
      <c r="P6" s="599"/>
      <c r="Q6" s="599"/>
      <c r="R6" s="599"/>
      <c r="S6" s="599"/>
      <c r="T6" s="599"/>
      <c r="U6" s="600"/>
    </row>
    <row r="7" spans="1:21" s="182" customFormat="1" ht="16.5" customHeight="1">
      <c r="A7" s="589"/>
      <c r="B7" s="627" t="s">
        <v>58</v>
      </c>
      <c r="C7" s="628"/>
      <c r="D7" s="633" t="s">
        <v>59</v>
      </c>
      <c r="E7" s="634"/>
      <c r="F7" s="634"/>
      <c r="G7" s="634"/>
      <c r="H7" s="634"/>
      <c r="I7" s="634"/>
      <c r="J7" s="634"/>
      <c r="K7" s="634"/>
      <c r="L7" s="634"/>
      <c r="M7" s="634"/>
      <c r="N7" s="634"/>
      <c r="O7" s="634"/>
      <c r="P7" s="634"/>
      <c r="Q7" s="634"/>
      <c r="R7" s="634"/>
      <c r="S7" s="634"/>
      <c r="T7" s="634"/>
      <c r="U7" s="635"/>
    </row>
    <row r="8" spans="1:21" s="182" customFormat="1" ht="16.5" customHeight="1">
      <c r="A8" s="589"/>
      <c r="B8" s="629"/>
      <c r="C8" s="630"/>
      <c r="D8" s="636" t="s">
        <v>60</v>
      </c>
      <c r="E8" s="637"/>
      <c r="F8" s="637"/>
      <c r="G8" s="637"/>
      <c r="H8" s="637"/>
      <c r="I8" s="637"/>
      <c r="J8" s="637"/>
      <c r="K8" s="637"/>
      <c r="L8" s="637"/>
      <c r="M8" s="637"/>
      <c r="N8" s="637"/>
      <c r="O8" s="637"/>
      <c r="P8" s="637"/>
      <c r="Q8" s="637"/>
      <c r="R8" s="637"/>
      <c r="S8" s="637"/>
      <c r="T8" s="637"/>
      <c r="U8" s="638"/>
    </row>
    <row r="9" spans="1:21" s="182" customFormat="1" ht="16.5" customHeight="1">
      <c r="A9" s="589"/>
      <c r="B9" s="631"/>
      <c r="C9" s="632"/>
      <c r="D9" s="639" t="s">
        <v>61</v>
      </c>
      <c r="E9" s="640"/>
      <c r="F9" s="641" t="s">
        <v>60</v>
      </c>
      <c r="G9" s="642"/>
      <c r="H9" s="642"/>
      <c r="I9" s="642"/>
      <c r="J9" s="642"/>
      <c r="K9" s="642"/>
      <c r="L9" s="642"/>
      <c r="M9" s="639" t="s">
        <v>62</v>
      </c>
      <c r="N9" s="640"/>
      <c r="O9" s="642" t="s">
        <v>60</v>
      </c>
      <c r="P9" s="642"/>
      <c r="Q9" s="642"/>
      <c r="R9" s="642"/>
      <c r="S9" s="642"/>
      <c r="T9" s="642"/>
      <c r="U9" s="664"/>
    </row>
    <row r="10" spans="1:21" s="182" customFormat="1" ht="16.5" customHeight="1">
      <c r="A10" s="589"/>
      <c r="B10" s="601" t="s">
        <v>56</v>
      </c>
      <c r="C10" s="602"/>
      <c r="D10" s="603" t="s">
        <v>60</v>
      </c>
      <c r="E10" s="604"/>
      <c r="F10" s="604"/>
      <c r="G10" s="605"/>
      <c r="H10" s="606" t="s">
        <v>63</v>
      </c>
      <c r="I10" s="607"/>
      <c r="J10" s="610" t="s">
        <v>59</v>
      </c>
      <c r="K10" s="611"/>
      <c r="L10" s="611"/>
      <c r="M10" s="611"/>
      <c r="N10" s="611"/>
      <c r="O10" s="611"/>
      <c r="P10" s="611"/>
      <c r="Q10" s="611"/>
      <c r="R10" s="611"/>
      <c r="S10" s="611"/>
      <c r="T10" s="611"/>
      <c r="U10" s="612"/>
    </row>
    <row r="11" spans="1:21" s="182" customFormat="1" ht="16.5" customHeight="1">
      <c r="A11" s="589"/>
      <c r="B11" s="613" t="s">
        <v>64</v>
      </c>
      <c r="C11" s="614"/>
      <c r="D11" s="615" t="s">
        <v>60</v>
      </c>
      <c r="E11" s="616"/>
      <c r="F11" s="616"/>
      <c r="G11" s="617"/>
      <c r="H11" s="606"/>
      <c r="I11" s="607"/>
      <c r="J11" s="621" t="s">
        <v>60</v>
      </c>
      <c r="K11" s="622"/>
      <c r="L11" s="622"/>
      <c r="M11" s="622"/>
      <c r="N11" s="622"/>
      <c r="O11" s="622"/>
      <c r="P11" s="622"/>
      <c r="Q11" s="622"/>
      <c r="R11" s="622"/>
      <c r="S11" s="622"/>
      <c r="T11" s="622"/>
      <c r="U11" s="623"/>
    </row>
    <row r="12" spans="1:21" s="182" customFormat="1" ht="16.5" customHeight="1">
      <c r="A12" s="590"/>
      <c r="B12" s="608"/>
      <c r="C12" s="609"/>
      <c r="D12" s="618"/>
      <c r="E12" s="619"/>
      <c r="F12" s="619"/>
      <c r="G12" s="620"/>
      <c r="H12" s="608"/>
      <c r="I12" s="609"/>
      <c r="J12" s="624"/>
      <c r="K12" s="625"/>
      <c r="L12" s="625"/>
      <c r="M12" s="625"/>
      <c r="N12" s="625"/>
      <c r="O12" s="625"/>
      <c r="P12" s="625"/>
      <c r="Q12" s="625"/>
      <c r="R12" s="625"/>
      <c r="S12" s="625"/>
      <c r="T12" s="625"/>
      <c r="U12" s="626"/>
    </row>
    <row r="13" spans="1:21" s="182" customFormat="1" ht="13.5" customHeight="1">
      <c r="A13" s="643" t="s">
        <v>65</v>
      </c>
      <c r="B13" s="649" t="s">
        <v>56</v>
      </c>
      <c r="C13" s="650"/>
      <c r="D13" s="651" t="s">
        <v>60</v>
      </c>
      <c r="E13" s="652"/>
      <c r="F13" s="652"/>
      <c r="G13" s="652"/>
      <c r="H13" s="652"/>
      <c r="I13" s="652"/>
      <c r="J13" s="652"/>
      <c r="K13" s="652"/>
      <c r="L13" s="652"/>
      <c r="M13" s="652"/>
      <c r="N13" s="652"/>
      <c r="O13" s="652"/>
      <c r="P13" s="652"/>
      <c r="Q13" s="652"/>
      <c r="R13" s="652"/>
      <c r="S13" s="652"/>
      <c r="T13" s="652"/>
      <c r="U13" s="653"/>
    </row>
    <row r="14" spans="1:21" s="182" customFormat="1" ht="22.5" customHeight="1">
      <c r="A14" s="644"/>
      <c r="B14" s="596" t="s">
        <v>57</v>
      </c>
      <c r="C14" s="597"/>
      <c r="D14" s="598" t="s">
        <v>60</v>
      </c>
      <c r="E14" s="599"/>
      <c r="F14" s="599"/>
      <c r="G14" s="599"/>
      <c r="H14" s="599"/>
      <c r="I14" s="599"/>
      <c r="J14" s="599"/>
      <c r="K14" s="599"/>
      <c r="L14" s="599"/>
      <c r="M14" s="599"/>
      <c r="N14" s="599"/>
      <c r="O14" s="599"/>
      <c r="P14" s="599"/>
      <c r="Q14" s="599"/>
      <c r="R14" s="599"/>
      <c r="S14" s="599"/>
      <c r="T14" s="599"/>
      <c r="U14" s="600"/>
    </row>
    <row r="15" spans="1:21" s="182" customFormat="1" ht="16.5" customHeight="1">
      <c r="A15" s="644"/>
      <c r="B15" s="627" t="s">
        <v>58</v>
      </c>
      <c r="C15" s="628"/>
      <c r="D15" s="633" t="s">
        <v>59</v>
      </c>
      <c r="E15" s="634"/>
      <c r="F15" s="634"/>
      <c r="G15" s="634"/>
      <c r="H15" s="634"/>
      <c r="I15" s="634"/>
      <c r="J15" s="634"/>
      <c r="K15" s="634"/>
      <c r="L15" s="634"/>
      <c r="M15" s="634"/>
      <c r="N15" s="634"/>
      <c r="O15" s="634"/>
      <c r="P15" s="634"/>
      <c r="Q15" s="634"/>
      <c r="R15" s="634"/>
      <c r="S15" s="634"/>
      <c r="T15" s="634"/>
      <c r="U15" s="635"/>
    </row>
    <row r="16" spans="1:21" s="182" customFormat="1" ht="16.5" customHeight="1">
      <c r="A16" s="644"/>
      <c r="B16" s="629"/>
      <c r="C16" s="630"/>
      <c r="D16" s="636" t="s">
        <v>60</v>
      </c>
      <c r="E16" s="637"/>
      <c r="F16" s="637"/>
      <c r="G16" s="637"/>
      <c r="H16" s="637"/>
      <c r="I16" s="637"/>
      <c r="J16" s="637"/>
      <c r="K16" s="637"/>
      <c r="L16" s="637"/>
      <c r="M16" s="637"/>
      <c r="N16" s="637"/>
      <c r="O16" s="637"/>
      <c r="P16" s="637"/>
      <c r="Q16" s="637"/>
      <c r="R16" s="637"/>
      <c r="S16" s="637"/>
      <c r="T16" s="637"/>
      <c r="U16" s="638"/>
    </row>
    <row r="17" spans="1:21" s="182" customFormat="1" ht="16.5" customHeight="1">
      <c r="A17" s="648"/>
      <c r="B17" s="631"/>
      <c r="C17" s="632"/>
      <c r="D17" s="639" t="s">
        <v>61</v>
      </c>
      <c r="E17" s="640"/>
      <c r="F17" s="641" t="s">
        <v>60</v>
      </c>
      <c r="G17" s="642"/>
      <c r="H17" s="642"/>
      <c r="I17" s="642"/>
      <c r="J17" s="642"/>
      <c r="K17" s="642"/>
      <c r="L17" s="642"/>
      <c r="M17" s="639" t="s">
        <v>62</v>
      </c>
      <c r="N17" s="640"/>
      <c r="O17" s="642" t="s">
        <v>60</v>
      </c>
      <c r="P17" s="642"/>
      <c r="Q17" s="642"/>
      <c r="R17" s="642"/>
      <c r="S17" s="642"/>
      <c r="T17" s="642"/>
      <c r="U17" s="664"/>
    </row>
    <row r="18" spans="1:21" s="182" customFormat="1" ht="13.5" customHeight="1">
      <c r="A18" s="643" t="s">
        <v>66</v>
      </c>
      <c r="B18" s="601" t="s">
        <v>56</v>
      </c>
      <c r="C18" s="602"/>
      <c r="D18" s="645" t="s">
        <v>60</v>
      </c>
      <c r="E18" s="646"/>
      <c r="F18" s="646"/>
      <c r="G18" s="646"/>
      <c r="H18" s="646"/>
      <c r="I18" s="646"/>
      <c r="J18" s="646"/>
      <c r="K18" s="646"/>
      <c r="L18" s="646"/>
      <c r="M18" s="646"/>
      <c r="N18" s="646"/>
      <c r="O18" s="646"/>
      <c r="P18" s="646"/>
      <c r="Q18" s="646"/>
      <c r="R18" s="646"/>
      <c r="S18" s="646"/>
      <c r="T18" s="646"/>
      <c r="U18" s="647"/>
    </row>
    <row r="19" spans="1:21" s="182" customFormat="1" ht="22.5" customHeight="1">
      <c r="A19" s="644"/>
      <c r="B19" s="596" t="s">
        <v>57</v>
      </c>
      <c r="C19" s="597"/>
      <c r="D19" s="598" t="s">
        <v>60</v>
      </c>
      <c r="E19" s="599"/>
      <c r="F19" s="599"/>
      <c r="G19" s="599"/>
      <c r="H19" s="599"/>
      <c r="I19" s="599"/>
      <c r="J19" s="599"/>
      <c r="K19" s="599"/>
      <c r="L19" s="599"/>
      <c r="M19" s="599"/>
      <c r="N19" s="599"/>
      <c r="O19" s="599"/>
      <c r="P19" s="599"/>
      <c r="Q19" s="599"/>
      <c r="R19" s="599"/>
      <c r="S19" s="599"/>
      <c r="T19" s="599"/>
      <c r="U19" s="600"/>
    </row>
    <row r="20" spans="1:21" s="182" customFormat="1" ht="16.5" customHeight="1">
      <c r="A20" s="644"/>
      <c r="B20" s="627" t="s">
        <v>58</v>
      </c>
      <c r="C20" s="628"/>
      <c r="D20" s="633" t="s">
        <v>59</v>
      </c>
      <c r="E20" s="634"/>
      <c r="F20" s="634"/>
      <c r="G20" s="634"/>
      <c r="H20" s="634"/>
      <c r="I20" s="634"/>
      <c r="J20" s="634"/>
      <c r="K20" s="634"/>
      <c r="L20" s="634"/>
      <c r="M20" s="634"/>
      <c r="N20" s="634"/>
      <c r="O20" s="634"/>
      <c r="P20" s="634"/>
      <c r="Q20" s="634"/>
      <c r="R20" s="634"/>
      <c r="S20" s="634"/>
      <c r="T20" s="634"/>
      <c r="U20" s="635"/>
    </row>
    <row r="21" spans="1:21" s="182" customFormat="1" ht="16.5" customHeight="1">
      <c r="A21" s="644"/>
      <c r="B21" s="629"/>
      <c r="C21" s="630"/>
      <c r="D21" s="636" t="s">
        <v>60</v>
      </c>
      <c r="E21" s="637"/>
      <c r="F21" s="637"/>
      <c r="G21" s="637"/>
      <c r="H21" s="637"/>
      <c r="I21" s="637"/>
      <c r="J21" s="637"/>
      <c r="K21" s="637"/>
      <c r="L21" s="637"/>
      <c r="M21" s="637"/>
      <c r="N21" s="637"/>
      <c r="O21" s="637"/>
      <c r="P21" s="637"/>
      <c r="Q21" s="637"/>
      <c r="R21" s="637"/>
      <c r="S21" s="637"/>
      <c r="T21" s="637"/>
      <c r="U21" s="638"/>
    </row>
    <row r="22" spans="1:21" s="182" customFormat="1" ht="16.5" customHeight="1" thickBot="1">
      <c r="A22" s="644"/>
      <c r="B22" s="629"/>
      <c r="C22" s="630"/>
      <c r="D22" s="627" t="s">
        <v>61</v>
      </c>
      <c r="E22" s="665"/>
      <c r="F22" s="633" t="s">
        <v>60</v>
      </c>
      <c r="G22" s="666"/>
      <c r="H22" s="666"/>
      <c r="I22" s="666"/>
      <c r="J22" s="667"/>
      <c r="K22" s="667"/>
      <c r="L22" s="667"/>
      <c r="M22" s="668" t="s">
        <v>62</v>
      </c>
      <c r="N22" s="669"/>
      <c r="O22" s="667" t="s">
        <v>60</v>
      </c>
      <c r="P22" s="667"/>
      <c r="Q22" s="667"/>
      <c r="R22" s="667"/>
      <c r="S22" s="667"/>
      <c r="T22" s="667"/>
      <c r="U22" s="670"/>
    </row>
    <row r="23" spans="1:21" ht="19.5" customHeight="1">
      <c r="A23" s="717" t="s">
        <v>67</v>
      </c>
      <c r="B23" s="686" t="s">
        <v>68</v>
      </c>
      <c r="C23" s="687"/>
      <c r="D23" s="658" t="s">
        <v>822</v>
      </c>
      <c r="E23" s="659"/>
      <c r="F23" s="676" t="s">
        <v>69</v>
      </c>
      <c r="G23" s="677"/>
      <c r="H23" s="676" t="s">
        <v>70</v>
      </c>
      <c r="I23" s="677"/>
      <c r="J23" s="676" t="s">
        <v>71</v>
      </c>
      <c r="K23" s="677"/>
      <c r="L23" s="680" t="s">
        <v>19</v>
      </c>
      <c r="M23" s="681"/>
      <c r="N23" s="654"/>
      <c r="O23" s="655"/>
    </row>
    <row r="24" spans="1:21" ht="19.5" customHeight="1">
      <c r="A24" s="718"/>
      <c r="B24" s="688"/>
      <c r="C24" s="689"/>
      <c r="D24" s="660"/>
      <c r="E24" s="661"/>
      <c r="F24" s="678"/>
      <c r="G24" s="679"/>
      <c r="H24" s="678"/>
      <c r="I24" s="679"/>
      <c r="J24" s="678"/>
      <c r="K24" s="679"/>
      <c r="L24" s="682"/>
      <c r="M24" s="683"/>
      <c r="N24" s="656"/>
      <c r="O24" s="657"/>
    </row>
    <row r="25" spans="1:21" ht="19.5" customHeight="1">
      <c r="A25" s="718"/>
      <c r="B25" s="684" t="s">
        <v>55</v>
      </c>
      <c r="C25" s="685"/>
      <c r="D25" s="662" t="s">
        <v>72</v>
      </c>
      <c r="E25" s="663"/>
      <c r="F25" s="671" t="s">
        <v>72</v>
      </c>
      <c r="G25" s="672"/>
      <c r="H25" s="671" t="s">
        <v>72</v>
      </c>
      <c r="I25" s="672"/>
      <c r="J25" s="671" t="s">
        <v>72</v>
      </c>
      <c r="K25" s="672"/>
      <c r="L25" s="671" t="s">
        <v>72</v>
      </c>
      <c r="M25" s="673"/>
      <c r="N25" s="656"/>
      <c r="O25" s="657"/>
    </row>
    <row r="26" spans="1:21" ht="19.5" customHeight="1">
      <c r="A26" s="718"/>
      <c r="B26" s="674" t="s">
        <v>65</v>
      </c>
      <c r="C26" s="675"/>
      <c r="D26" s="696" t="s">
        <v>72</v>
      </c>
      <c r="E26" s="697"/>
      <c r="F26" s="690" t="s">
        <v>72</v>
      </c>
      <c r="G26" s="691"/>
      <c r="H26" s="690" t="s">
        <v>72</v>
      </c>
      <c r="I26" s="691"/>
      <c r="J26" s="690" t="s">
        <v>72</v>
      </c>
      <c r="K26" s="691"/>
      <c r="L26" s="690" t="s">
        <v>72</v>
      </c>
      <c r="M26" s="692"/>
      <c r="N26" s="656"/>
      <c r="O26" s="657"/>
    </row>
    <row r="27" spans="1:21" ht="19.5" customHeight="1">
      <c r="A27" s="718"/>
      <c r="B27" s="674" t="s">
        <v>66</v>
      </c>
      <c r="C27" s="675"/>
      <c r="D27" s="696" t="s">
        <v>72</v>
      </c>
      <c r="E27" s="697"/>
      <c r="F27" s="690" t="s">
        <v>72</v>
      </c>
      <c r="G27" s="691"/>
      <c r="H27" s="690" t="s">
        <v>72</v>
      </c>
      <c r="I27" s="691"/>
      <c r="J27" s="690" t="s">
        <v>72</v>
      </c>
      <c r="K27" s="691"/>
      <c r="L27" s="690" t="s">
        <v>72</v>
      </c>
      <c r="M27" s="692"/>
      <c r="N27" s="656"/>
      <c r="O27" s="657"/>
    </row>
    <row r="28" spans="1:21" ht="19.5" customHeight="1">
      <c r="A28" s="719"/>
      <c r="B28" s="688" t="s">
        <v>73</v>
      </c>
      <c r="C28" s="689"/>
      <c r="D28" s="698" t="s">
        <v>72</v>
      </c>
      <c r="E28" s="699"/>
      <c r="F28" s="693" t="s">
        <v>72</v>
      </c>
      <c r="G28" s="694"/>
      <c r="H28" s="693" t="s">
        <v>72</v>
      </c>
      <c r="I28" s="694"/>
      <c r="J28" s="693" t="s">
        <v>72</v>
      </c>
      <c r="K28" s="694"/>
      <c r="L28" s="693" t="s">
        <v>72</v>
      </c>
      <c r="M28" s="695"/>
      <c r="N28" s="714"/>
      <c r="O28" s="715"/>
    </row>
    <row r="29" spans="1:21" ht="19.5" customHeight="1">
      <c r="A29" s="719"/>
      <c r="B29" s="731" t="s">
        <v>74</v>
      </c>
      <c r="C29" s="732"/>
      <c r="D29" s="737" t="s">
        <v>72</v>
      </c>
      <c r="E29" s="738"/>
      <c r="F29" s="743" t="s">
        <v>75</v>
      </c>
      <c r="G29" s="744"/>
      <c r="H29" s="744"/>
      <c r="I29" s="744"/>
      <c r="J29" s="745"/>
      <c r="K29" s="700" t="s">
        <v>76</v>
      </c>
      <c r="L29" s="701"/>
      <c r="M29" s="639" t="s">
        <v>77</v>
      </c>
      <c r="N29" s="706"/>
      <c r="O29" s="640"/>
      <c r="P29" s="707"/>
      <c r="Q29" s="708"/>
      <c r="R29" s="708"/>
      <c r="S29" s="708"/>
      <c r="T29" s="708"/>
      <c r="U29" s="709"/>
    </row>
    <row r="30" spans="1:21" ht="19.5" customHeight="1">
      <c r="A30" s="720"/>
      <c r="B30" s="733"/>
      <c r="C30" s="734"/>
      <c r="D30" s="739"/>
      <c r="E30" s="740"/>
      <c r="F30" s="746"/>
      <c r="G30" s="747"/>
      <c r="H30" s="747"/>
      <c r="I30" s="747"/>
      <c r="J30" s="748"/>
      <c r="K30" s="702"/>
      <c r="L30" s="703"/>
      <c r="M30" s="639" t="s">
        <v>78</v>
      </c>
      <c r="N30" s="706"/>
      <c r="O30" s="640"/>
      <c r="P30" s="707"/>
      <c r="Q30" s="708"/>
      <c r="R30" s="708"/>
      <c r="S30" s="708"/>
      <c r="T30" s="708"/>
      <c r="U30" s="709"/>
    </row>
    <row r="31" spans="1:21" ht="19.5" customHeight="1" thickBot="1">
      <c r="A31" s="721"/>
      <c r="B31" s="735"/>
      <c r="C31" s="736"/>
      <c r="D31" s="741"/>
      <c r="E31" s="742"/>
      <c r="F31" s="749"/>
      <c r="G31" s="750"/>
      <c r="H31" s="750"/>
      <c r="I31" s="750"/>
      <c r="J31" s="751"/>
      <c r="K31" s="704"/>
      <c r="L31" s="705"/>
      <c r="M31" s="668" t="s">
        <v>79</v>
      </c>
      <c r="N31" s="710"/>
      <c r="O31" s="669"/>
      <c r="P31" s="711" t="s">
        <v>72</v>
      </c>
      <c r="Q31" s="712"/>
      <c r="R31" s="712"/>
      <c r="S31" s="712"/>
      <c r="T31" s="712"/>
      <c r="U31" s="713"/>
    </row>
    <row r="32" spans="1:21" s="182" customFormat="1" ht="13.5" customHeight="1">
      <c r="A32" s="588" t="s">
        <v>80</v>
      </c>
      <c r="B32" s="591" t="s">
        <v>56</v>
      </c>
      <c r="C32" s="592"/>
      <c r="D32" s="593" t="s">
        <v>60</v>
      </c>
      <c r="E32" s="594"/>
      <c r="F32" s="594"/>
      <c r="G32" s="594"/>
      <c r="H32" s="594"/>
      <c r="I32" s="594"/>
      <c r="J32" s="594"/>
      <c r="K32" s="594"/>
      <c r="L32" s="594"/>
      <c r="M32" s="594"/>
      <c r="N32" s="594"/>
      <c r="O32" s="594"/>
      <c r="P32" s="594"/>
      <c r="Q32" s="594"/>
      <c r="R32" s="594"/>
      <c r="S32" s="594"/>
      <c r="T32" s="594"/>
      <c r="U32" s="595"/>
    </row>
    <row r="33" spans="1:21" s="182" customFormat="1" ht="22.5" customHeight="1">
      <c r="A33" s="589"/>
      <c r="B33" s="596" t="s">
        <v>57</v>
      </c>
      <c r="C33" s="597"/>
      <c r="D33" s="598" t="str">
        <f>IF(誓約書!Z7="","",誓約書!Z7)</f>
        <v/>
      </c>
      <c r="E33" s="599"/>
      <c r="F33" s="599"/>
      <c r="G33" s="599"/>
      <c r="H33" s="599"/>
      <c r="I33" s="599"/>
      <c r="J33" s="599"/>
      <c r="K33" s="599"/>
      <c r="L33" s="599"/>
      <c r="M33" s="599"/>
      <c r="N33" s="599"/>
      <c r="O33" s="599"/>
      <c r="P33" s="599"/>
      <c r="Q33" s="599"/>
      <c r="R33" s="599"/>
      <c r="S33" s="599"/>
      <c r="T33" s="599"/>
      <c r="U33" s="600"/>
    </row>
    <row r="34" spans="1:21" s="182" customFormat="1" ht="16.5" customHeight="1">
      <c r="A34" s="589"/>
      <c r="B34" s="627" t="s">
        <v>58</v>
      </c>
      <c r="C34" s="628"/>
      <c r="D34" s="633" t="s">
        <v>59</v>
      </c>
      <c r="E34" s="634"/>
      <c r="F34" s="634"/>
      <c r="G34" s="634"/>
      <c r="H34" s="634"/>
      <c r="I34" s="634"/>
      <c r="J34" s="634"/>
      <c r="K34" s="634"/>
      <c r="L34" s="634"/>
      <c r="M34" s="634"/>
      <c r="N34" s="634"/>
      <c r="O34" s="634"/>
      <c r="P34" s="634"/>
      <c r="Q34" s="634"/>
      <c r="R34" s="634"/>
      <c r="S34" s="634"/>
      <c r="T34" s="634"/>
      <c r="U34" s="635"/>
    </row>
    <row r="35" spans="1:21" s="182" customFormat="1" ht="16.5" customHeight="1">
      <c r="A35" s="589"/>
      <c r="B35" s="629"/>
      <c r="C35" s="630"/>
      <c r="D35" s="636" t="s">
        <v>60</v>
      </c>
      <c r="E35" s="637"/>
      <c r="F35" s="637"/>
      <c r="G35" s="637"/>
      <c r="H35" s="637"/>
      <c r="I35" s="637"/>
      <c r="J35" s="637"/>
      <c r="K35" s="637"/>
      <c r="L35" s="637"/>
      <c r="M35" s="637"/>
      <c r="N35" s="637"/>
      <c r="O35" s="637"/>
      <c r="P35" s="637"/>
      <c r="Q35" s="637"/>
      <c r="R35" s="637"/>
      <c r="S35" s="637"/>
      <c r="T35" s="637"/>
      <c r="U35" s="638"/>
    </row>
    <row r="36" spans="1:21" s="182" customFormat="1" ht="16.5" customHeight="1">
      <c r="A36" s="589"/>
      <c r="B36" s="631"/>
      <c r="C36" s="632"/>
      <c r="D36" s="639" t="s">
        <v>61</v>
      </c>
      <c r="E36" s="640"/>
      <c r="F36" s="641" t="s">
        <v>60</v>
      </c>
      <c r="G36" s="642"/>
      <c r="H36" s="642"/>
      <c r="I36" s="642"/>
      <c r="J36" s="642"/>
      <c r="K36" s="642"/>
      <c r="L36" s="642"/>
      <c r="M36" s="639" t="s">
        <v>62</v>
      </c>
      <c r="N36" s="640"/>
      <c r="O36" s="642" t="s">
        <v>60</v>
      </c>
      <c r="P36" s="642"/>
      <c r="Q36" s="642"/>
      <c r="R36" s="642"/>
      <c r="S36" s="642"/>
      <c r="T36" s="642"/>
      <c r="U36" s="664"/>
    </row>
    <row r="37" spans="1:21" s="182" customFormat="1" ht="16.5" customHeight="1">
      <c r="A37" s="589"/>
      <c r="B37" s="601" t="s">
        <v>56</v>
      </c>
      <c r="C37" s="602"/>
      <c r="D37" s="603" t="s">
        <v>60</v>
      </c>
      <c r="E37" s="604"/>
      <c r="F37" s="604"/>
      <c r="G37" s="605"/>
      <c r="H37" s="606" t="s">
        <v>63</v>
      </c>
      <c r="I37" s="607"/>
      <c r="J37" s="724" t="s">
        <v>59</v>
      </c>
      <c r="K37" s="725"/>
      <c r="L37" s="725"/>
      <c r="M37" s="725"/>
      <c r="N37" s="725"/>
      <c r="O37" s="725"/>
      <c r="P37" s="725"/>
      <c r="Q37" s="725"/>
      <c r="R37" s="725"/>
      <c r="S37" s="725"/>
      <c r="T37" s="725"/>
      <c r="U37" s="726"/>
    </row>
    <row r="38" spans="1:21" s="182" customFormat="1" ht="16.5" customHeight="1">
      <c r="A38" s="589"/>
      <c r="B38" s="613" t="s">
        <v>81</v>
      </c>
      <c r="C38" s="614"/>
      <c r="D38" s="615" t="s">
        <v>60</v>
      </c>
      <c r="E38" s="616"/>
      <c r="F38" s="616"/>
      <c r="G38" s="617"/>
      <c r="H38" s="606"/>
      <c r="I38" s="607"/>
      <c r="J38" s="621" t="s">
        <v>60</v>
      </c>
      <c r="K38" s="622"/>
      <c r="L38" s="622"/>
      <c r="M38" s="622"/>
      <c r="N38" s="622"/>
      <c r="O38" s="622"/>
      <c r="P38" s="622"/>
      <c r="Q38" s="622"/>
      <c r="R38" s="622"/>
      <c r="S38" s="622"/>
      <c r="T38" s="622"/>
      <c r="U38" s="623"/>
    </row>
    <row r="39" spans="1:21" s="182" customFormat="1" ht="16.5" customHeight="1" thickBot="1">
      <c r="A39" s="716"/>
      <c r="B39" s="722"/>
      <c r="C39" s="723"/>
      <c r="D39" s="704"/>
      <c r="E39" s="727"/>
      <c r="F39" s="727"/>
      <c r="G39" s="705"/>
      <c r="H39" s="722"/>
      <c r="I39" s="723"/>
      <c r="J39" s="728"/>
      <c r="K39" s="729"/>
      <c r="L39" s="729"/>
      <c r="M39" s="729"/>
      <c r="N39" s="729"/>
      <c r="O39" s="729"/>
      <c r="P39" s="729"/>
      <c r="Q39" s="729"/>
      <c r="R39" s="729"/>
      <c r="S39" s="729"/>
      <c r="T39" s="729"/>
      <c r="U39" s="730"/>
    </row>
    <row r="40" spans="1:21" ht="12.75" customHeight="1" thickBot="1"/>
    <row r="41" spans="1:21" ht="18" customHeight="1">
      <c r="A41" s="769" t="s">
        <v>82</v>
      </c>
      <c r="B41" s="770"/>
      <c r="C41" s="771"/>
      <c r="D41" s="772" t="s">
        <v>83</v>
      </c>
      <c r="E41" s="773"/>
      <c r="F41" s="774" t="str">
        <f>IF(誓約書!Z15="","",誓約書!Z15)</f>
        <v/>
      </c>
      <c r="G41" s="775"/>
      <c r="H41" s="775"/>
      <c r="I41" s="775"/>
      <c r="J41" s="775"/>
      <c r="K41" s="776"/>
      <c r="L41" s="772" t="s">
        <v>84</v>
      </c>
      <c r="M41" s="773"/>
      <c r="N41" s="183"/>
      <c r="O41" s="183"/>
      <c r="P41" s="183"/>
      <c r="Q41" s="183"/>
      <c r="R41" s="183"/>
      <c r="S41" s="183"/>
      <c r="T41" s="183"/>
      <c r="U41" s="184"/>
    </row>
    <row r="42" spans="1:21" ht="18" customHeight="1" thickBot="1">
      <c r="A42" s="777" t="s">
        <v>85</v>
      </c>
      <c r="B42" s="778"/>
      <c r="C42" s="778"/>
      <c r="D42" s="778"/>
      <c r="E42" s="778"/>
      <c r="F42" s="778"/>
      <c r="G42" s="778"/>
      <c r="H42" s="779"/>
      <c r="I42" s="780"/>
      <c r="J42" s="780"/>
      <c r="K42" s="780"/>
      <c r="L42" s="780"/>
      <c r="M42" s="780"/>
      <c r="N42" s="780"/>
      <c r="O42" s="780"/>
      <c r="P42" s="780"/>
      <c r="Q42" s="780"/>
      <c r="R42" s="780"/>
      <c r="S42" s="780"/>
      <c r="T42" s="780"/>
      <c r="U42" s="781"/>
    </row>
    <row r="43" spans="1:21" ht="15.75" customHeight="1"/>
    <row r="44" spans="1:21" s="15" customFormat="1" ht="15" customHeight="1">
      <c r="A44" s="40" t="s">
        <v>86</v>
      </c>
    </row>
    <row r="45" spans="1:21" s="15" customFormat="1" ht="30" customHeight="1">
      <c r="A45" s="752" t="s">
        <v>821</v>
      </c>
      <c r="B45" s="753"/>
      <c r="C45" s="753"/>
      <c r="D45" s="753"/>
      <c r="E45" s="753"/>
      <c r="F45" s="753"/>
      <c r="G45" s="753"/>
      <c r="H45" s="753"/>
      <c r="I45" s="754"/>
      <c r="J45" s="758" t="s">
        <v>87</v>
      </c>
      <c r="K45" s="759"/>
      <c r="L45" s="759"/>
      <c r="M45" s="759"/>
      <c r="N45" s="759"/>
      <c r="O45" s="759"/>
      <c r="P45" s="759"/>
      <c r="Q45" s="759"/>
      <c r="R45" s="759"/>
      <c r="S45" s="759"/>
      <c r="T45" s="759"/>
      <c r="U45" s="759"/>
    </row>
    <row r="46" spans="1:21" s="15" customFormat="1" ht="30" customHeight="1">
      <c r="A46" s="755"/>
      <c r="B46" s="756"/>
      <c r="C46" s="756"/>
      <c r="D46" s="756"/>
      <c r="E46" s="756"/>
      <c r="F46" s="756"/>
      <c r="G46" s="756"/>
      <c r="H46" s="756"/>
      <c r="I46" s="757"/>
      <c r="J46" s="758" t="s">
        <v>88</v>
      </c>
      <c r="K46" s="759"/>
      <c r="L46" s="759"/>
      <c r="M46" s="759"/>
      <c r="N46" s="759"/>
      <c r="O46" s="759"/>
      <c r="P46" s="759"/>
      <c r="Q46" s="759"/>
      <c r="R46" s="759"/>
      <c r="S46" s="759"/>
      <c r="T46" s="759"/>
      <c r="U46" s="759"/>
    </row>
    <row r="47" spans="1:21" s="15" customFormat="1" ht="24" customHeight="1" thickBot="1">
      <c r="A47" s="178"/>
      <c r="B47" s="178"/>
      <c r="C47" s="178"/>
      <c r="D47" s="178"/>
      <c r="E47" s="178"/>
      <c r="F47" s="178"/>
      <c r="G47" s="178"/>
      <c r="H47" s="178"/>
      <c r="I47" s="178"/>
      <c r="J47" s="178"/>
      <c r="K47" s="178"/>
      <c r="L47" s="178"/>
      <c r="M47" s="178"/>
      <c r="N47" s="178"/>
      <c r="O47" s="178"/>
      <c r="P47" s="178"/>
      <c r="Q47" s="178"/>
      <c r="R47" s="178"/>
      <c r="S47" s="178"/>
      <c r="T47" s="178"/>
      <c r="U47" s="178"/>
    </row>
    <row r="48" spans="1:21" s="15" customFormat="1" ht="15" customHeight="1" thickTop="1">
      <c r="A48" s="760" t="s">
        <v>89</v>
      </c>
      <c r="B48" s="761"/>
      <c r="C48" s="761"/>
      <c r="D48" s="761"/>
      <c r="E48" s="761"/>
      <c r="F48" s="761"/>
      <c r="G48" s="761"/>
      <c r="H48" s="761"/>
      <c r="I48" s="761"/>
      <c r="J48" s="761"/>
      <c r="K48" s="761"/>
      <c r="L48" s="761"/>
      <c r="M48" s="761"/>
      <c r="N48" s="761"/>
      <c r="O48" s="761"/>
      <c r="P48" s="761"/>
      <c r="Q48" s="761"/>
      <c r="R48" s="761"/>
      <c r="S48" s="761"/>
      <c r="T48" s="761"/>
      <c r="U48" s="762"/>
    </row>
    <row r="49" spans="1:21" s="3" customFormat="1" ht="20.149999999999999" customHeight="1">
      <c r="A49" s="763"/>
      <c r="B49" s="764"/>
      <c r="C49" s="764"/>
      <c r="D49" s="764"/>
      <c r="E49" s="764"/>
      <c r="F49" s="764"/>
      <c r="G49" s="764"/>
      <c r="H49" s="764"/>
      <c r="I49" s="764"/>
      <c r="J49" s="764"/>
      <c r="K49" s="764"/>
      <c r="L49" s="764"/>
      <c r="M49" s="764"/>
      <c r="N49" s="764"/>
      <c r="O49" s="764"/>
      <c r="P49" s="764"/>
      <c r="Q49" s="764"/>
      <c r="R49" s="764"/>
      <c r="S49" s="764"/>
      <c r="T49" s="764"/>
      <c r="U49" s="765"/>
    </row>
    <row r="50" spans="1:21" s="3" customFormat="1" ht="20.149999999999999" customHeight="1" thickBot="1">
      <c r="A50" s="766"/>
      <c r="B50" s="767"/>
      <c r="C50" s="767"/>
      <c r="D50" s="767"/>
      <c r="E50" s="767"/>
      <c r="F50" s="767"/>
      <c r="G50" s="767"/>
      <c r="H50" s="767"/>
      <c r="I50" s="767"/>
      <c r="J50" s="767"/>
      <c r="K50" s="767"/>
      <c r="L50" s="767"/>
      <c r="M50" s="767"/>
      <c r="N50" s="767"/>
      <c r="O50" s="767"/>
      <c r="P50" s="767"/>
      <c r="Q50" s="767"/>
      <c r="R50" s="767"/>
      <c r="S50" s="767"/>
      <c r="T50" s="767"/>
      <c r="U50" s="768"/>
    </row>
    <row r="51" spans="1:21" ht="12.75" customHeight="1" thickTop="1"/>
  </sheetData>
  <mergeCells count="125">
    <mergeCell ref="A45:I46"/>
    <mergeCell ref="J45:U45"/>
    <mergeCell ref="J46:U46"/>
    <mergeCell ref="A48:U50"/>
    <mergeCell ref="A41:C41"/>
    <mergeCell ref="D41:E41"/>
    <mergeCell ref="F41:K41"/>
    <mergeCell ref="L41:M41"/>
    <mergeCell ref="A42:G42"/>
    <mergeCell ref="H42:U42"/>
    <mergeCell ref="A32:A39"/>
    <mergeCell ref="B32:C32"/>
    <mergeCell ref="D32:U32"/>
    <mergeCell ref="B33:C33"/>
    <mergeCell ref="D33:U33"/>
    <mergeCell ref="A23:A31"/>
    <mergeCell ref="B37:C37"/>
    <mergeCell ref="D37:G37"/>
    <mergeCell ref="H37:I39"/>
    <mergeCell ref="J37:U37"/>
    <mergeCell ref="B38:C39"/>
    <mergeCell ref="D38:G39"/>
    <mergeCell ref="J38:U38"/>
    <mergeCell ref="J39:U39"/>
    <mergeCell ref="B34:C36"/>
    <mergeCell ref="D34:U34"/>
    <mergeCell ref="D35:U35"/>
    <mergeCell ref="D36:E36"/>
    <mergeCell ref="F36:L36"/>
    <mergeCell ref="M36:N36"/>
    <mergeCell ref="O36:U36"/>
    <mergeCell ref="B29:C31"/>
    <mergeCell ref="D29:E31"/>
    <mergeCell ref="F29:J31"/>
    <mergeCell ref="K29:L31"/>
    <mergeCell ref="M29:O29"/>
    <mergeCell ref="P29:U29"/>
    <mergeCell ref="M30:O30"/>
    <mergeCell ref="P30:U30"/>
    <mergeCell ref="M31:O31"/>
    <mergeCell ref="P31:U31"/>
    <mergeCell ref="F27:G27"/>
    <mergeCell ref="H27:I27"/>
    <mergeCell ref="J27:K27"/>
    <mergeCell ref="L27:M27"/>
    <mergeCell ref="N27:O27"/>
    <mergeCell ref="N28:O28"/>
    <mergeCell ref="B26:C26"/>
    <mergeCell ref="F23:G24"/>
    <mergeCell ref="H23:I24"/>
    <mergeCell ref="J23:K24"/>
    <mergeCell ref="L23:M24"/>
    <mergeCell ref="B25:C25"/>
    <mergeCell ref="B23:C24"/>
    <mergeCell ref="B28:C28"/>
    <mergeCell ref="F26:G26"/>
    <mergeCell ref="H26:I26"/>
    <mergeCell ref="J26:K26"/>
    <mergeCell ref="L26:M26"/>
    <mergeCell ref="B27:C27"/>
    <mergeCell ref="F28:G28"/>
    <mergeCell ref="H28:I28"/>
    <mergeCell ref="J28:K28"/>
    <mergeCell ref="L28:M28"/>
    <mergeCell ref="D26:E26"/>
    <mergeCell ref="D27:E27"/>
    <mergeCell ref="D28:E28"/>
    <mergeCell ref="N23:O24"/>
    <mergeCell ref="N25:O25"/>
    <mergeCell ref="N26:O26"/>
    <mergeCell ref="D23:E24"/>
    <mergeCell ref="D25:E25"/>
    <mergeCell ref="O9:U9"/>
    <mergeCell ref="D22:E22"/>
    <mergeCell ref="F22:L22"/>
    <mergeCell ref="M22:N22"/>
    <mergeCell ref="O22:U22"/>
    <mergeCell ref="M17:N17"/>
    <mergeCell ref="O17:U17"/>
    <mergeCell ref="F17:L17"/>
    <mergeCell ref="F25:G25"/>
    <mergeCell ref="H25:I25"/>
    <mergeCell ref="J25:K25"/>
    <mergeCell ref="L25:M25"/>
    <mergeCell ref="A18:A22"/>
    <mergeCell ref="B18:C18"/>
    <mergeCell ref="D18:U18"/>
    <mergeCell ref="B19:C19"/>
    <mergeCell ref="D19:U19"/>
    <mergeCell ref="B20:C22"/>
    <mergeCell ref="D20:U20"/>
    <mergeCell ref="D21:U21"/>
    <mergeCell ref="A13:A17"/>
    <mergeCell ref="B13:C13"/>
    <mergeCell ref="D13:U13"/>
    <mergeCell ref="B14:C14"/>
    <mergeCell ref="D14:U14"/>
    <mergeCell ref="B15:C17"/>
    <mergeCell ref="D15:U15"/>
    <mergeCell ref="D16:U16"/>
    <mergeCell ref="D17:E17"/>
    <mergeCell ref="A1:U1"/>
    <mergeCell ref="A2:U2"/>
    <mergeCell ref="S3:U3"/>
    <mergeCell ref="B4:C4"/>
    <mergeCell ref="N4:U4"/>
    <mergeCell ref="A5:A12"/>
    <mergeCell ref="B5:C5"/>
    <mergeCell ref="D5:U5"/>
    <mergeCell ref="B6:C6"/>
    <mergeCell ref="D6:U6"/>
    <mergeCell ref="B10:C10"/>
    <mergeCell ref="D10:G10"/>
    <mergeCell ref="H10:I12"/>
    <mergeCell ref="J10:U10"/>
    <mergeCell ref="B11:C12"/>
    <mergeCell ref="D11:G12"/>
    <mergeCell ref="J11:U11"/>
    <mergeCell ref="J12:U12"/>
    <mergeCell ref="B7:C9"/>
    <mergeCell ref="D7:U7"/>
    <mergeCell ref="D8:U8"/>
    <mergeCell ref="D9:E9"/>
    <mergeCell ref="F9:L9"/>
    <mergeCell ref="M9:N9"/>
  </mergeCells>
  <phoneticPr fontId="4"/>
  <printOptions horizontalCentered="1"/>
  <pageMargins left="0.78740157480314965" right="0.78740157480314965" top="0.59055118110236227" bottom="0.59055118110236227" header="0.51181102362204722" footer="0.39370078740157483"/>
  <pageSetup paperSize="9" scale="87" orientation="portrait" useFirstPageNumber="1" r:id="rId1"/>
  <headerFooter alignWithMargins="0">
    <oddFooter>&amp;C&amp;14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25"/>
  <sheetViews>
    <sheetView view="pageBreakPreview" zoomScaleNormal="100" zoomScaleSheetLayoutView="100" zoomScalePageLayoutView="115" workbookViewId="0">
      <selection activeCell="D12" sqref="D12"/>
    </sheetView>
  </sheetViews>
  <sheetFormatPr defaultColWidth="9" defaultRowHeight="13"/>
  <cols>
    <col min="1" max="1" width="3.453125" customWidth="1"/>
    <col min="2" max="2" width="16.7265625" customWidth="1"/>
    <col min="3" max="15" width="6.453125" customWidth="1"/>
  </cols>
  <sheetData>
    <row r="1" spans="1:15" s="15" customFormat="1" ht="21" customHeight="1">
      <c r="A1" s="796" t="s">
        <v>823</v>
      </c>
      <c r="B1" s="796"/>
      <c r="C1" s="796"/>
      <c r="D1" s="796"/>
      <c r="E1" s="796"/>
      <c r="F1" s="796"/>
      <c r="G1" s="797"/>
      <c r="H1" s="797"/>
      <c r="I1" s="797"/>
      <c r="J1" s="797"/>
      <c r="K1" s="797"/>
      <c r="L1" s="797"/>
      <c r="M1" s="797"/>
      <c r="N1" s="797"/>
      <c r="O1" s="797"/>
    </row>
    <row r="2" spans="1:15" s="15" customFormat="1" ht="21" customHeight="1">
      <c r="A2" s="40"/>
    </row>
    <row r="3" spans="1:15" s="15" customFormat="1" ht="21" customHeight="1" thickBot="1">
      <c r="A3" s="15" t="s">
        <v>90</v>
      </c>
    </row>
    <row r="4" spans="1:15" s="1" customFormat="1" ht="30" customHeight="1">
      <c r="A4" s="798" t="s">
        <v>91</v>
      </c>
      <c r="B4" s="799"/>
      <c r="C4" s="30" t="s">
        <v>92</v>
      </c>
      <c r="D4" s="139" t="s">
        <v>824</v>
      </c>
      <c r="E4" s="31">
        <v>6</v>
      </c>
      <c r="F4" s="32">
        <v>7</v>
      </c>
      <c r="G4" s="32">
        <v>8</v>
      </c>
      <c r="H4" s="32">
        <v>9</v>
      </c>
      <c r="I4" s="32">
        <v>10</v>
      </c>
      <c r="J4" s="32">
        <v>11</v>
      </c>
      <c r="K4" s="32">
        <v>12</v>
      </c>
      <c r="L4" s="139" t="s">
        <v>825</v>
      </c>
      <c r="M4" s="31">
        <v>2</v>
      </c>
      <c r="N4" s="32">
        <v>3</v>
      </c>
      <c r="O4" s="33">
        <v>4</v>
      </c>
    </row>
    <row r="5" spans="1:15" s="1" customFormat="1" ht="20.149999999999999" customHeight="1">
      <c r="A5" s="788" t="s">
        <v>93</v>
      </c>
      <c r="B5" s="789"/>
      <c r="C5" s="800"/>
      <c r="D5" s="6"/>
      <c r="E5" s="7"/>
      <c r="F5" s="7"/>
      <c r="G5" s="7"/>
      <c r="H5" s="7"/>
      <c r="I5" s="7"/>
      <c r="J5" s="7"/>
      <c r="K5" s="7"/>
      <c r="L5" s="7"/>
      <c r="M5" s="6"/>
      <c r="N5" s="7"/>
      <c r="O5" s="8"/>
    </row>
    <row r="6" spans="1:15" s="1" customFormat="1" ht="20.149999999999999" customHeight="1">
      <c r="A6" s="790"/>
      <c r="B6" s="791"/>
      <c r="C6" s="801"/>
      <c r="D6" s="4"/>
      <c r="E6" s="4"/>
      <c r="F6" s="4"/>
      <c r="G6" s="4"/>
      <c r="H6" s="4"/>
      <c r="I6" s="4"/>
      <c r="J6" s="4"/>
      <c r="K6" s="4"/>
      <c r="L6" s="4"/>
      <c r="M6" s="4"/>
      <c r="N6" s="4"/>
      <c r="O6" s="5"/>
    </row>
    <row r="7" spans="1:15" s="1" customFormat="1" ht="20.149999999999999" customHeight="1">
      <c r="A7" s="802" t="s">
        <v>94</v>
      </c>
      <c r="B7" s="803"/>
      <c r="C7" s="120"/>
      <c r="D7" s="121"/>
      <c r="E7" s="121"/>
      <c r="F7" s="121"/>
      <c r="G7" s="121"/>
      <c r="H7" s="121"/>
      <c r="I7" s="121"/>
      <c r="J7" s="121"/>
      <c r="K7" s="121"/>
      <c r="L7" s="121"/>
      <c r="M7" s="121"/>
      <c r="N7" s="121"/>
      <c r="O7" s="2"/>
    </row>
    <row r="8" spans="1:15" s="1" customFormat="1" ht="20.149999999999999" customHeight="1">
      <c r="A8" s="788" t="s">
        <v>95</v>
      </c>
      <c r="B8" s="789"/>
      <c r="C8" s="792"/>
      <c r="D8" s="6" t="s">
        <v>96</v>
      </c>
      <c r="E8" s="7" t="s">
        <v>96</v>
      </c>
      <c r="F8" s="7" t="s">
        <v>96</v>
      </c>
      <c r="G8" s="7"/>
      <c r="H8" s="7"/>
      <c r="I8" s="7"/>
      <c r="J8" s="7"/>
      <c r="K8" s="7"/>
      <c r="L8" s="7"/>
      <c r="M8" s="6"/>
      <c r="N8" s="7"/>
      <c r="O8" s="8"/>
    </row>
    <row r="9" spans="1:15" s="1" customFormat="1" ht="20.149999999999999" customHeight="1">
      <c r="A9" s="790"/>
      <c r="B9" s="791"/>
      <c r="C9" s="793"/>
      <c r="D9" s="4"/>
      <c r="E9" s="4"/>
      <c r="F9" s="4"/>
      <c r="G9" s="4"/>
      <c r="H9" s="4"/>
      <c r="I9" s="4"/>
      <c r="J9" s="4"/>
      <c r="K9" s="4"/>
      <c r="L9" s="4"/>
      <c r="M9" s="4"/>
      <c r="N9" s="4"/>
      <c r="O9" s="5"/>
    </row>
    <row r="10" spans="1:15" s="1" customFormat="1" ht="20.149999999999999" customHeight="1">
      <c r="A10" s="788" t="s">
        <v>97</v>
      </c>
      <c r="B10" s="789"/>
      <c r="C10" s="794"/>
      <c r="D10" s="6" t="s">
        <v>96</v>
      </c>
      <c r="E10" s="7" t="s">
        <v>96</v>
      </c>
      <c r="F10" s="7" t="s">
        <v>96</v>
      </c>
      <c r="G10" s="7"/>
      <c r="H10" s="7"/>
      <c r="I10" s="7"/>
      <c r="J10" s="7"/>
      <c r="K10" s="7"/>
      <c r="L10" s="7"/>
      <c r="M10" s="6"/>
      <c r="N10" s="7"/>
      <c r="O10" s="8"/>
    </row>
    <row r="11" spans="1:15" s="1" customFormat="1" ht="20.149999999999999" customHeight="1">
      <c r="A11" s="790"/>
      <c r="B11" s="791"/>
      <c r="C11" s="795"/>
      <c r="D11" s="4"/>
      <c r="E11" s="4"/>
      <c r="F11" s="4"/>
      <c r="G11" s="4"/>
      <c r="H11" s="4"/>
      <c r="I11" s="4"/>
      <c r="J11" s="4"/>
      <c r="K11" s="4"/>
      <c r="L11" s="4"/>
      <c r="M11" s="4"/>
      <c r="N11" s="4"/>
      <c r="O11" s="5"/>
    </row>
    <row r="12" spans="1:15" s="1" customFormat="1" ht="20.149999999999999" customHeight="1">
      <c r="A12" s="782" t="s">
        <v>1073</v>
      </c>
      <c r="B12" s="783"/>
      <c r="C12" s="786"/>
      <c r="D12" s="557" t="s">
        <v>96</v>
      </c>
      <c r="E12" s="558" t="s">
        <v>96</v>
      </c>
      <c r="F12" s="558" t="s">
        <v>96</v>
      </c>
      <c r="G12" s="558"/>
      <c r="H12" s="558"/>
      <c r="I12" s="558"/>
      <c r="J12" s="558"/>
      <c r="K12" s="558"/>
      <c r="L12" s="558"/>
      <c r="M12" s="557"/>
      <c r="N12" s="558"/>
      <c r="O12" s="559"/>
    </row>
    <row r="13" spans="1:15" s="1" customFormat="1" ht="20.149999999999999" customHeight="1">
      <c r="A13" s="784"/>
      <c r="B13" s="785"/>
      <c r="C13" s="787"/>
      <c r="D13" s="560"/>
      <c r="E13" s="560"/>
      <c r="F13" s="560"/>
      <c r="G13" s="560"/>
      <c r="H13" s="560"/>
      <c r="I13" s="560"/>
      <c r="J13" s="560"/>
      <c r="K13" s="560"/>
      <c r="L13" s="560"/>
      <c r="M13" s="560"/>
      <c r="N13" s="560"/>
      <c r="O13" s="561"/>
    </row>
    <row r="14" spans="1:15" s="1" customFormat="1" ht="20.149999999999999" customHeight="1">
      <c r="A14" s="788" t="s">
        <v>1074</v>
      </c>
      <c r="B14" s="789"/>
      <c r="C14" s="792"/>
      <c r="D14" s="6" t="s">
        <v>96</v>
      </c>
      <c r="E14" s="7" t="s">
        <v>96</v>
      </c>
      <c r="F14" s="7" t="s">
        <v>96</v>
      </c>
      <c r="G14" s="7"/>
      <c r="H14" s="7"/>
      <c r="I14" s="7"/>
      <c r="J14" s="7"/>
      <c r="K14" s="7"/>
      <c r="L14" s="7"/>
      <c r="M14" s="6"/>
      <c r="N14" s="7"/>
      <c r="O14" s="8"/>
    </row>
    <row r="15" spans="1:15" s="1" customFormat="1" ht="20.149999999999999" customHeight="1">
      <c r="A15" s="790"/>
      <c r="B15" s="791"/>
      <c r="C15" s="804"/>
      <c r="D15" s="4"/>
      <c r="E15" s="4"/>
      <c r="F15" s="4"/>
      <c r="G15" s="4"/>
      <c r="H15" s="4"/>
      <c r="I15" s="4"/>
      <c r="J15" s="4"/>
      <c r="K15" s="4"/>
      <c r="L15" s="4"/>
      <c r="M15" s="4"/>
      <c r="N15" s="4"/>
      <c r="O15" s="5"/>
    </row>
    <row r="16" spans="1:15" s="1" customFormat="1" ht="20.149999999999999" customHeight="1">
      <c r="A16" s="788" t="s">
        <v>98</v>
      </c>
      <c r="B16" s="789"/>
      <c r="C16" s="792"/>
      <c r="D16" s="6" t="s">
        <v>96</v>
      </c>
      <c r="E16" s="7" t="s">
        <v>96</v>
      </c>
      <c r="F16" s="7" t="s">
        <v>96</v>
      </c>
      <c r="G16" s="7"/>
      <c r="H16" s="7"/>
      <c r="I16" s="7"/>
      <c r="J16" s="7"/>
      <c r="K16" s="7"/>
      <c r="L16" s="7"/>
      <c r="M16" s="6"/>
      <c r="N16" s="7"/>
      <c r="O16" s="8"/>
    </row>
    <row r="17" spans="1:15" s="1" customFormat="1" ht="20.149999999999999" customHeight="1">
      <c r="A17" s="790"/>
      <c r="B17" s="791"/>
      <c r="C17" s="804"/>
      <c r="D17" s="4"/>
      <c r="E17" s="4"/>
      <c r="F17" s="4"/>
      <c r="G17" s="4"/>
      <c r="H17" s="4"/>
      <c r="I17" s="4"/>
      <c r="J17" s="4"/>
      <c r="K17" s="4"/>
      <c r="L17" s="4"/>
      <c r="M17" s="4"/>
      <c r="N17" s="4"/>
      <c r="O17" s="5"/>
    </row>
    <row r="18" spans="1:15" s="1" customFormat="1" ht="20.149999999999999" customHeight="1">
      <c r="A18" s="788" t="s">
        <v>99</v>
      </c>
      <c r="B18" s="789"/>
      <c r="C18" s="805" t="s">
        <v>100</v>
      </c>
      <c r="D18" s="6" t="s">
        <v>96</v>
      </c>
      <c r="E18" s="7" t="s">
        <v>96</v>
      </c>
      <c r="F18" s="7" t="s">
        <v>96</v>
      </c>
      <c r="G18" s="7"/>
      <c r="H18" s="7"/>
      <c r="I18" s="7"/>
      <c r="J18" s="7"/>
      <c r="K18" s="7"/>
      <c r="L18" s="7"/>
      <c r="M18" s="6"/>
      <c r="N18" s="7"/>
      <c r="O18" s="8"/>
    </row>
    <row r="19" spans="1:15" s="1" customFormat="1" ht="20.149999999999999" customHeight="1">
      <c r="A19" s="790"/>
      <c r="B19" s="791"/>
      <c r="C19" s="806"/>
      <c r="D19" s="4"/>
      <c r="E19" s="4"/>
      <c r="F19" s="4"/>
      <c r="G19" s="4"/>
      <c r="H19" s="4"/>
      <c r="I19" s="4"/>
      <c r="J19" s="4"/>
      <c r="K19" s="4"/>
      <c r="L19" s="4"/>
      <c r="M19" s="4"/>
      <c r="N19" s="4"/>
      <c r="O19" s="5"/>
    </row>
    <row r="20" spans="1:15" s="1" customFormat="1" ht="20.149999999999999" customHeight="1">
      <c r="A20" s="809" t="s">
        <v>101</v>
      </c>
      <c r="B20" s="810"/>
      <c r="C20" s="805" t="s">
        <v>100</v>
      </c>
      <c r="D20" s="11">
        <f t="shared" ref="D20:O20" si="0">SUM(D5,D8,D10,D14,D16,D18)</f>
        <v>0</v>
      </c>
      <c r="E20" s="11">
        <f t="shared" si="0"/>
        <v>0</v>
      </c>
      <c r="F20" s="11">
        <f t="shared" si="0"/>
        <v>0</v>
      </c>
      <c r="G20" s="11">
        <f t="shared" si="0"/>
        <v>0</v>
      </c>
      <c r="H20" s="11">
        <f t="shared" si="0"/>
        <v>0</v>
      </c>
      <c r="I20" s="11">
        <f t="shared" si="0"/>
        <v>0</v>
      </c>
      <c r="J20" s="11">
        <f t="shared" si="0"/>
        <v>0</v>
      </c>
      <c r="K20" s="11">
        <f t="shared" si="0"/>
        <v>0</v>
      </c>
      <c r="L20" s="11">
        <f t="shared" si="0"/>
        <v>0</v>
      </c>
      <c r="M20" s="11">
        <f t="shared" si="0"/>
        <v>0</v>
      </c>
      <c r="N20" s="11">
        <f t="shared" si="0"/>
        <v>0</v>
      </c>
      <c r="O20" s="44">
        <f t="shared" si="0"/>
        <v>0</v>
      </c>
    </row>
    <row r="21" spans="1:15" s="1" customFormat="1" ht="20.149999999999999" customHeight="1" thickBot="1">
      <c r="A21" s="811"/>
      <c r="B21" s="812"/>
      <c r="C21" s="813"/>
      <c r="D21" s="9">
        <f t="shared" ref="D21:O21" si="1">SUM(D6,D7,D9,D11,D15,D17,D19)</f>
        <v>0</v>
      </c>
      <c r="E21" s="9">
        <f t="shared" si="1"/>
        <v>0</v>
      </c>
      <c r="F21" s="9">
        <f t="shared" si="1"/>
        <v>0</v>
      </c>
      <c r="G21" s="9">
        <f t="shared" si="1"/>
        <v>0</v>
      </c>
      <c r="H21" s="9">
        <f t="shared" si="1"/>
        <v>0</v>
      </c>
      <c r="I21" s="9">
        <f t="shared" si="1"/>
        <v>0</v>
      </c>
      <c r="J21" s="9">
        <f t="shared" si="1"/>
        <v>0</v>
      </c>
      <c r="K21" s="9">
        <f t="shared" si="1"/>
        <v>0</v>
      </c>
      <c r="L21" s="9">
        <f t="shared" si="1"/>
        <v>0</v>
      </c>
      <c r="M21" s="9">
        <f t="shared" si="1"/>
        <v>0</v>
      </c>
      <c r="N21" s="9">
        <f t="shared" si="1"/>
        <v>0</v>
      </c>
      <c r="O21" s="10">
        <f t="shared" si="1"/>
        <v>0</v>
      </c>
    </row>
    <row r="22" spans="1:15" s="12" customFormat="1" ht="20.25" customHeight="1">
      <c r="A22" s="814" t="s">
        <v>102</v>
      </c>
      <c r="B22" s="815"/>
      <c r="C22" s="815"/>
      <c r="D22" s="815"/>
      <c r="E22" s="815"/>
      <c r="F22" s="815"/>
      <c r="G22" s="815"/>
      <c r="H22" s="815"/>
      <c r="I22" s="815"/>
      <c r="J22" s="815"/>
      <c r="K22" s="815"/>
      <c r="L22" s="815"/>
      <c r="M22" s="815"/>
      <c r="N22" s="815"/>
      <c r="O22" s="815"/>
    </row>
    <row r="23" spans="1:15" s="12" customFormat="1" ht="18.75" customHeight="1">
      <c r="A23" s="816" t="s">
        <v>103</v>
      </c>
      <c r="B23" s="817"/>
      <c r="C23" s="817"/>
      <c r="D23" s="817"/>
      <c r="E23" s="817"/>
      <c r="F23" s="817"/>
      <c r="G23" s="817"/>
      <c r="H23" s="817"/>
      <c r="I23" s="817"/>
      <c r="J23" s="817"/>
      <c r="K23" s="817"/>
      <c r="L23" s="817"/>
      <c r="M23" s="817"/>
      <c r="N23" s="817"/>
      <c r="O23" s="817"/>
    </row>
    <row r="24" spans="1:15" s="12" customFormat="1" ht="66.75" customHeight="1">
      <c r="A24" s="816" t="s">
        <v>1071</v>
      </c>
      <c r="B24" s="816"/>
      <c r="C24" s="816"/>
      <c r="D24" s="816"/>
      <c r="E24" s="816"/>
      <c r="F24" s="816"/>
      <c r="G24" s="816"/>
      <c r="H24" s="816"/>
      <c r="I24" s="816"/>
      <c r="J24" s="816"/>
      <c r="K24" s="816"/>
      <c r="L24" s="816"/>
      <c r="M24" s="816"/>
      <c r="N24" s="816"/>
      <c r="O24" s="816"/>
    </row>
    <row r="25" spans="1:15" s="12" customFormat="1" ht="48" customHeight="1">
      <c r="A25" s="807" t="s">
        <v>1072</v>
      </c>
      <c r="B25" s="808"/>
      <c r="C25" s="808"/>
      <c r="D25" s="808"/>
      <c r="E25" s="808"/>
      <c r="F25" s="808"/>
      <c r="G25" s="808"/>
      <c r="H25" s="808"/>
      <c r="I25" s="808"/>
      <c r="J25" s="808"/>
      <c r="K25" s="808"/>
      <c r="L25" s="808"/>
      <c r="M25" s="808"/>
      <c r="N25" s="808"/>
      <c r="O25" s="808"/>
    </row>
  </sheetData>
  <mergeCells count="22">
    <mergeCell ref="A25:O25"/>
    <mergeCell ref="A20:B21"/>
    <mergeCell ref="C20:C21"/>
    <mergeCell ref="A22:O22"/>
    <mergeCell ref="A23:O23"/>
    <mergeCell ref="A24:O24"/>
    <mergeCell ref="A16:B17"/>
    <mergeCell ref="C16:C17"/>
    <mergeCell ref="A18:B19"/>
    <mergeCell ref="C18:C19"/>
    <mergeCell ref="A14:B15"/>
    <mergeCell ref="C14:C15"/>
    <mergeCell ref="A1:O1"/>
    <mergeCell ref="A4:B4"/>
    <mergeCell ref="A5:B6"/>
    <mergeCell ref="C5:C6"/>
    <mergeCell ref="A7:B7"/>
    <mergeCell ref="A12:B13"/>
    <mergeCell ref="C12:C13"/>
    <mergeCell ref="A8:B9"/>
    <mergeCell ref="C8:C11"/>
    <mergeCell ref="A10:B11"/>
  </mergeCells>
  <phoneticPr fontId="4"/>
  <pageMargins left="0.78740157480314965" right="0.78740157480314965" top="0.59055118110236227" bottom="0.59055118110236227" header="0.51181102362204722" footer="0.39370078740157483"/>
  <pageSetup paperSize="9" scale="76" orientation="portrait" r:id="rId1"/>
  <headerFooter alignWithMargins="0">
    <oddFooter>&amp;C&amp;14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pageSetUpPr fitToPage="1"/>
  </sheetPr>
  <dimension ref="B1:S685"/>
  <sheetViews>
    <sheetView showGridLines="0" view="pageBreakPreview" zoomScaleNormal="100" zoomScaleSheetLayoutView="100" zoomScalePageLayoutView="145" workbookViewId="0">
      <selection activeCell="W46" sqref="W46"/>
    </sheetView>
  </sheetViews>
  <sheetFormatPr defaultColWidth="4.7265625" defaultRowHeight="12.75" customHeight="1"/>
  <cols>
    <col min="1" max="1" width="1.453125" style="178" customWidth="1"/>
    <col min="2" max="2" width="4.26953125" style="178" customWidth="1"/>
    <col min="3" max="6" width="4.453125" style="178" customWidth="1"/>
    <col min="7" max="7" width="7.26953125" style="178" customWidth="1"/>
    <col min="8" max="20" width="4.453125" style="178" customWidth="1"/>
    <col min="21" max="21" width="13.453125" style="178" customWidth="1"/>
    <col min="22" max="16384" width="4.7265625" style="178"/>
  </cols>
  <sheetData>
    <row r="1" spans="2:19" s="212" customFormat="1" ht="18.75" customHeight="1">
      <c r="B1" s="950" t="s">
        <v>104</v>
      </c>
      <c r="C1" s="950"/>
      <c r="D1" s="950"/>
      <c r="E1" s="950"/>
      <c r="F1" s="950"/>
      <c r="G1" s="950"/>
      <c r="H1" s="950"/>
      <c r="I1" s="950"/>
      <c r="J1" s="950"/>
      <c r="K1" s="950"/>
      <c r="L1" s="950"/>
      <c r="M1" s="950"/>
      <c r="N1" s="950"/>
      <c r="O1" s="950"/>
      <c r="P1" s="950"/>
      <c r="Q1" s="950"/>
      <c r="R1" s="950"/>
      <c r="S1" s="950"/>
    </row>
    <row r="2" spans="2:19" s="213" customFormat="1" ht="15" customHeight="1" thickBot="1">
      <c r="B2" s="955" t="s">
        <v>828</v>
      </c>
      <c r="C2" s="955"/>
      <c r="D2" s="955"/>
      <c r="E2" s="955"/>
      <c r="F2" s="955"/>
      <c r="G2" s="955"/>
      <c r="H2" s="955"/>
      <c r="I2" s="955"/>
      <c r="J2" s="955"/>
      <c r="K2" s="955"/>
      <c r="L2" s="955"/>
      <c r="M2" s="955"/>
      <c r="N2" s="955"/>
      <c r="O2" s="955"/>
      <c r="P2" s="955"/>
      <c r="Q2" s="955"/>
      <c r="R2" s="955"/>
      <c r="S2" s="955"/>
    </row>
    <row r="3" spans="2:19" s="213" customFormat="1" ht="12.75" customHeight="1">
      <c r="B3" s="956" t="s">
        <v>105</v>
      </c>
      <c r="C3" s="959"/>
      <c r="D3" s="962"/>
      <c r="E3" s="962"/>
      <c r="F3" s="962"/>
      <c r="G3" s="963"/>
      <c r="H3" s="968" t="s">
        <v>829</v>
      </c>
      <c r="I3" s="969"/>
      <c r="J3" s="972"/>
      <c r="K3" s="973"/>
      <c r="L3" s="973"/>
      <c r="M3" s="973"/>
      <c r="N3" s="973"/>
      <c r="O3" s="973"/>
      <c r="P3" s="973"/>
      <c r="Q3" s="973"/>
      <c r="R3" s="973"/>
      <c r="S3" s="974"/>
    </row>
    <row r="4" spans="2:19" s="213" customFormat="1" ht="12.75" customHeight="1">
      <c r="B4" s="957"/>
      <c r="C4" s="959"/>
      <c r="D4" s="964"/>
      <c r="E4" s="964"/>
      <c r="F4" s="964"/>
      <c r="G4" s="965"/>
      <c r="H4" s="970"/>
      <c r="I4" s="971"/>
      <c r="J4" s="975"/>
      <c r="K4" s="976"/>
      <c r="L4" s="976"/>
      <c r="M4" s="976"/>
      <c r="N4" s="976"/>
      <c r="O4" s="976"/>
      <c r="P4" s="976"/>
      <c r="Q4" s="976"/>
      <c r="R4" s="976"/>
      <c r="S4" s="977"/>
    </row>
    <row r="5" spans="2:19" s="213" customFormat="1" ht="12.75" customHeight="1">
      <c r="B5" s="957"/>
      <c r="C5" s="959"/>
      <c r="D5" s="966"/>
      <c r="E5" s="966"/>
      <c r="F5" s="966"/>
      <c r="G5" s="967"/>
      <c r="H5" s="386" t="s">
        <v>109</v>
      </c>
      <c r="I5" s="386" t="s">
        <v>110</v>
      </c>
      <c r="J5" s="975"/>
      <c r="K5" s="976"/>
      <c r="L5" s="976"/>
      <c r="M5" s="976"/>
      <c r="N5" s="976"/>
      <c r="O5" s="976"/>
      <c r="P5" s="976"/>
      <c r="Q5" s="976"/>
      <c r="R5" s="976"/>
      <c r="S5" s="977"/>
    </row>
    <row r="6" spans="2:19" s="213" customFormat="1" ht="12.75" customHeight="1">
      <c r="B6" s="957"/>
      <c r="C6" s="960"/>
      <c r="D6" s="981" t="s">
        <v>111</v>
      </c>
      <c r="E6" s="981"/>
      <c r="F6" s="940" t="s">
        <v>112</v>
      </c>
      <c r="G6" s="941"/>
      <c r="H6" s="387" t="s">
        <v>60</v>
      </c>
      <c r="I6" s="387"/>
      <c r="J6" s="975"/>
      <c r="K6" s="976"/>
      <c r="L6" s="976"/>
      <c r="M6" s="976"/>
      <c r="N6" s="976"/>
      <c r="O6" s="976"/>
      <c r="P6" s="976"/>
      <c r="Q6" s="976"/>
      <c r="R6" s="976"/>
      <c r="S6" s="977"/>
    </row>
    <row r="7" spans="2:19" s="213" customFormat="1" ht="12.75" customHeight="1">
      <c r="B7" s="957"/>
      <c r="C7" s="960"/>
      <c r="D7" s="981"/>
      <c r="E7" s="981"/>
      <c r="F7" s="940" t="s">
        <v>113</v>
      </c>
      <c r="G7" s="941"/>
      <c r="H7" s="387"/>
      <c r="I7" s="387"/>
      <c r="J7" s="975"/>
      <c r="K7" s="976"/>
      <c r="L7" s="976"/>
      <c r="M7" s="976"/>
      <c r="N7" s="976"/>
      <c r="O7" s="976"/>
      <c r="P7" s="976"/>
      <c r="Q7" s="976"/>
      <c r="R7" s="976"/>
      <c r="S7" s="977"/>
    </row>
    <row r="8" spans="2:19" s="213" customFormat="1" ht="12.75" customHeight="1">
      <c r="B8" s="957"/>
      <c r="C8" s="960"/>
      <c r="D8" s="940" t="s">
        <v>114</v>
      </c>
      <c r="E8" s="982"/>
      <c r="F8" s="982"/>
      <c r="G8" s="941"/>
      <c r="H8" s="945" t="s">
        <v>60</v>
      </c>
      <c r="I8" s="945"/>
      <c r="J8" s="975"/>
      <c r="K8" s="976"/>
      <c r="L8" s="976"/>
      <c r="M8" s="976"/>
      <c r="N8" s="976"/>
      <c r="O8" s="976"/>
      <c r="P8" s="976"/>
      <c r="Q8" s="976"/>
      <c r="R8" s="976"/>
      <c r="S8" s="977"/>
    </row>
    <row r="9" spans="2:19" s="213" customFormat="1" ht="12.75" customHeight="1">
      <c r="B9" s="957"/>
      <c r="C9" s="960"/>
      <c r="D9" s="942" t="s">
        <v>115</v>
      </c>
      <c r="E9" s="943"/>
      <c r="F9" s="943"/>
      <c r="G9" s="944"/>
      <c r="H9" s="945"/>
      <c r="I9" s="945"/>
      <c r="J9" s="978"/>
      <c r="K9" s="979"/>
      <c r="L9" s="979"/>
      <c r="M9" s="979"/>
      <c r="N9" s="979"/>
      <c r="O9" s="979"/>
      <c r="P9" s="979"/>
      <c r="Q9" s="979"/>
      <c r="R9" s="979"/>
      <c r="S9" s="980"/>
    </row>
    <row r="10" spans="2:19" s="213" customFormat="1" ht="12" customHeight="1">
      <c r="B10" s="957"/>
      <c r="C10" s="959"/>
      <c r="D10" s="983"/>
      <c r="E10" s="983"/>
      <c r="F10" s="983"/>
      <c r="G10" s="984"/>
      <c r="H10" s="985" t="s">
        <v>93</v>
      </c>
      <c r="I10" s="986"/>
      <c r="J10" s="985" t="s">
        <v>117</v>
      </c>
      <c r="K10" s="986"/>
      <c r="L10" s="987"/>
      <c r="M10" s="988"/>
      <c r="N10" s="988"/>
      <c r="O10" s="988"/>
      <c r="P10" s="988"/>
      <c r="Q10" s="988"/>
      <c r="R10" s="988"/>
      <c r="S10" s="989"/>
    </row>
    <row r="11" spans="2:19" s="213" customFormat="1" ht="12" customHeight="1">
      <c r="B11" s="957"/>
      <c r="C11" s="959"/>
      <c r="D11" s="964"/>
      <c r="E11" s="964"/>
      <c r="F11" s="964"/>
      <c r="G11" s="965"/>
      <c r="H11" s="986"/>
      <c r="I11" s="986"/>
      <c r="J11" s="986"/>
      <c r="K11" s="986"/>
      <c r="L11" s="990"/>
      <c r="M11" s="991"/>
      <c r="N11" s="991"/>
      <c r="O11" s="991"/>
      <c r="P11" s="991"/>
      <c r="Q11" s="991"/>
      <c r="R11" s="991"/>
      <c r="S11" s="992"/>
    </row>
    <row r="12" spans="2:19" s="213" customFormat="1" ht="12.75" customHeight="1">
      <c r="B12" s="957"/>
      <c r="C12" s="959"/>
      <c r="D12" s="966"/>
      <c r="E12" s="966"/>
      <c r="F12" s="966"/>
      <c r="G12" s="967"/>
      <c r="H12" s="386" t="s">
        <v>109</v>
      </c>
      <c r="I12" s="386" t="s">
        <v>110</v>
      </c>
      <c r="J12" s="386" t="s">
        <v>109</v>
      </c>
      <c r="K12" s="386" t="s">
        <v>110</v>
      </c>
      <c r="L12" s="990"/>
      <c r="M12" s="991"/>
      <c r="N12" s="991"/>
      <c r="O12" s="991"/>
      <c r="P12" s="991"/>
      <c r="Q12" s="991"/>
      <c r="R12" s="991"/>
      <c r="S12" s="992"/>
    </row>
    <row r="13" spans="2:19" s="213" customFormat="1" ht="12.75" customHeight="1">
      <c r="B13" s="957"/>
      <c r="C13" s="960"/>
      <c r="D13" s="981" t="s">
        <v>111</v>
      </c>
      <c r="E13" s="981"/>
      <c r="F13" s="940" t="s">
        <v>112</v>
      </c>
      <c r="G13" s="941"/>
      <c r="H13" s="387"/>
      <c r="I13" s="387" t="s">
        <v>60</v>
      </c>
      <c r="J13" s="387"/>
      <c r="K13" s="387" t="s">
        <v>60</v>
      </c>
      <c r="L13" s="990"/>
      <c r="M13" s="991"/>
      <c r="N13" s="991"/>
      <c r="O13" s="991"/>
      <c r="P13" s="991"/>
      <c r="Q13" s="991"/>
      <c r="R13" s="991"/>
      <c r="S13" s="992"/>
    </row>
    <row r="14" spans="2:19" s="213" customFormat="1" ht="12.75" customHeight="1">
      <c r="B14" s="957"/>
      <c r="C14" s="960"/>
      <c r="D14" s="981"/>
      <c r="E14" s="981"/>
      <c r="F14" s="940" t="s">
        <v>113</v>
      </c>
      <c r="G14" s="941"/>
      <c r="H14" s="387"/>
      <c r="I14" s="387"/>
      <c r="J14" s="387"/>
      <c r="K14" s="387" t="s">
        <v>60</v>
      </c>
      <c r="L14" s="990"/>
      <c r="M14" s="991"/>
      <c r="N14" s="991"/>
      <c r="O14" s="991"/>
      <c r="P14" s="991"/>
      <c r="Q14" s="991"/>
      <c r="R14" s="991"/>
      <c r="S14" s="992"/>
    </row>
    <row r="15" spans="2:19" s="213" customFormat="1" ht="12.75" customHeight="1">
      <c r="B15" s="957"/>
      <c r="C15" s="960"/>
      <c r="D15" s="940" t="s">
        <v>114</v>
      </c>
      <c r="E15" s="982"/>
      <c r="F15" s="982"/>
      <c r="G15" s="941"/>
      <c r="H15" s="945"/>
      <c r="I15" s="945"/>
      <c r="J15" s="945"/>
      <c r="K15" s="945"/>
      <c r="L15" s="990"/>
      <c r="M15" s="991"/>
      <c r="N15" s="991"/>
      <c r="O15" s="991"/>
      <c r="P15" s="991"/>
      <c r="Q15" s="991"/>
      <c r="R15" s="991"/>
      <c r="S15" s="992"/>
    </row>
    <row r="16" spans="2:19" s="213" customFormat="1" ht="12.75" customHeight="1" thickBot="1">
      <c r="B16" s="958"/>
      <c r="C16" s="961"/>
      <c r="D16" s="946" t="s">
        <v>115</v>
      </c>
      <c r="E16" s="947"/>
      <c r="F16" s="947"/>
      <c r="G16" s="948"/>
      <c r="H16" s="949"/>
      <c r="I16" s="949"/>
      <c r="J16" s="949"/>
      <c r="K16" s="949"/>
      <c r="L16" s="993"/>
      <c r="M16" s="994"/>
      <c r="N16" s="994"/>
      <c r="O16" s="994"/>
      <c r="P16" s="994"/>
      <c r="Q16" s="994"/>
      <c r="R16" s="994"/>
      <c r="S16" s="995"/>
    </row>
    <row r="17" spans="2:19" s="213" customFormat="1" ht="12.75" customHeight="1">
      <c r="B17" s="996" t="s">
        <v>118</v>
      </c>
      <c r="C17" s="997"/>
      <c r="D17" s="997"/>
      <c r="E17" s="997"/>
      <c r="F17" s="997"/>
      <c r="G17" s="998"/>
      <c r="H17" s="1002" t="s">
        <v>119</v>
      </c>
      <c r="I17" s="1003"/>
      <c r="J17" s="1003"/>
      <c r="K17" s="1003"/>
      <c r="L17" s="1003"/>
      <c r="M17" s="1004"/>
      <c r="N17" s="1002" t="s">
        <v>120</v>
      </c>
      <c r="O17" s="1003"/>
      <c r="P17" s="1003"/>
      <c r="Q17" s="1003"/>
      <c r="R17" s="1003"/>
      <c r="S17" s="1005"/>
    </row>
    <row r="18" spans="2:19" s="213" customFormat="1" ht="12.75" customHeight="1" thickBot="1">
      <c r="B18" s="999"/>
      <c r="C18" s="1000"/>
      <c r="D18" s="1000"/>
      <c r="E18" s="1000"/>
      <c r="F18" s="1000"/>
      <c r="G18" s="1001"/>
      <c r="H18" s="951" t="s">
        <v>72</v>
      </c>
      <c r="I18" s="952"/>
      <c r="J18" s="952"/>
      <c r="K18" s="952"/>
      <c r="L18" s="952"/>
      <c r="M18" s="953"/>
      <c r="N18" s="951" t="s">
        <v>72</v>
      </c>
      <c r="O18" s="952"/>
      <c r="P18" s="952"/>
      <c r="Q18" s="952"/>
      <c r="R18" s="952"/>
      <c r="S18" s="954"/>
    </row>
    <row r="19" spans="2:19" s="212" customFormat="1" ht="12" customHeight="1">
      <c r="B19" s="385"/>
      <c r="C19" s="385"/>
      <c r="D19" s="385"/>
      <c r="E19" s="385"/>
      <c r="F19" s="385"/>
      <c r="G19" s="385"/>
      <c r="H19" s="385"/>
      <c r="I19" s="385"/>
      <c r="J19" s="385"/>
      <c r="K19" s="385"/>
      <c r="L19" s="385"/>
      <c r="M19" s="385"/>
      <c r="N19" s="385"/>
      <c r="O19" s="385"/>
      <c r="P19" s="385"/>
      <c r="Q19" s="385"/>
      <c r="R19" s="385"/>
      <c r="S19" s="385"/>
    </row>
    <row r="20" spans="2:19" s="213" customFormat="1" ht="15" customHeight="1" thickBot="1">
      <c r="B20" s="900" t="s">
        <v>830</v>
      </c>
      <c r="C20" s="900"/>
      <c r="D20" s="900"/>
      <c r="E20" s="900"/>
      <c r="F20" s="900"/>
      <c r="G20" s="900"/>
      <c r="H20" s="900"/>
      <c r="I20" s="900"/>
      <c r="J20" s="900"/>
      <c r="K20" s="900"/>
      <c r="L20" s="900"/>
      <c r="M20" s="900"/>
      <c r="N20" s="900"/>
      <c r="O20" s="900"/>
      <c r="P20" s="900"/>
      <c r="Q20" s="900"/>
      <c r="R20" s="900"/>
      <c r="S20" s="900"/>
    </row>
    <row r="21" spans="2:19" s="213" customFormat="1" ht="12.75" customHeight="1">
      <c r="B21" s="818" t="s">
        <v>105</v>
      </c>
      <c r="C21" s="821"/>
      <c r="D21" s="824"/>
      <c r="E21" s="824"/>
      <c r="F21" s="824"/>
      <c r="G21" s="825"/>
      <c r="H21" s="908" t="s">
        <v>106</v>
      </c>
      <c r="I21" s="908"/>
      <c r="J21" s="909" t="s">
        <v>107</v>
      </c>
      <c r="K21" s="909"/>
      <c r="L21" s="909" t="s">
        <v>108</v>
      </c>
      <c r="M21" s="909"/>
      <c r="N21" s="934"/>
      <c r="O21" s="935"/>
      <c r="P21" s="935"/>
      <c r="Q21" s="935"/>
      <c r="R21" s="935"/>
      <c r="S21" s="936"/>
    </row>
    <row r="22" spans="2:19" s="213" customFormat="1" ht="12.75" customHeight="1">
      <c r="B22" s="819"/>
      <c r="C22" s="821"/>
      <c r="D22" s="828"/>
      <c r="E22" s="828"/>
      <c r="F22" s="828"/>
      <c r="G22" s="829"/>
      <c r="H22" s="214" t="s">
        <v>109</v>
      </c>
      <c r="I22" s="214" t="s">
        <v>110</v>
      </c>
      <c r="J22" s="214" t="s">
        <v>109</v>
      </c>
      <c r="K22" s="214" t="s">
        <v>110</v>
      </c>
      <c r="L22" s="214" t="s">
        <v>109</v>
      </c>
      <c r="M22" s="214" t="s">
        <v>110</v>
      </c>
      <c r="N22" s="866"/>
      <c r="O22" s="867"/>
      <c r="P22" s="867"/>
      <c r="Q22" s="867"/>
      <c r="R22" s="867"/>
      <c r="S22" s="868"/>
    </row>
    <row r="23" spans="2:19" s="213" customFormat="1" ht="12.75" customHeight="1">
      <c r="B23" s="819"/>
      <c r="C23" s="822"/>
      <c r="D23" s="872" t="s">
        <v>111</v>
      </c>
      <c r="E23" s="872"/>
      <c r="F23" s="873" t="s">
        <v>112</v>
      </c>
      <c r="G23" s="874"/>
      <c r="H23" s="216" t="s">
        <v>60</v>
      </c>
      <c r="I23" s="216"/>
      <c r="J23" s="216"/>
      <c r="K23" s="216" t="s">
        <v>60</v>
      </c>
      <c r="L23" s="216" t="s">
        <v>60</v>
      </c>
      <c r="M23" s="216"/>
      <c r="N23" s="866"/>
      <c r="O23" s="867"/>
      <c r="P23" s="867"/>
      <c r="Q23" s="867"/>
      <c r="R23" s="867"/>
      <c r="S23" s="868"/>
    </row>
    <row r="24" spans="2:19" s="213" customFormat="1" ht="12.75" customHeight="1">
      <c r="B24" s="819"/>
      <c r="C24" s="822"/>
      <c r="D24" s="872"/>
      <c r="E24" s="872"/>
      <c r="F24" s="873" t="s">
        <v>113</v>
      </c>
      <c r="G24" s="874"/>
      <c r="H24" s="216"/>
      <c r="I24" s="216"/>
      <c r="J24" s="216"/>
      <c r="K24" s="216"/>
      <c r="L24" s="216"/>
      <c r="M24" s="216"/>
      <c r="N24" s="866"/>
      <c r="O24" s="867"/>
      <c r="P24" s="867"/>
      <c r="Q24" s="867"/>
      <c r="R24" s="867"/>
      <c r="S24" s="868"/>
    </row>
    <row r="25" spans="2:19" s="213" customFormat="1" ht="12.75" customHeight="1">
      <c r="B25" s="819"/>
      <c r="C25" s="822"/>
      <c r="D25" s="873" t="s">
        <v>114</v>
      </c>
      <c r="E25" s="907"/>
      <c r="F25" s="907"/>
      <c r="G25" s="874"/>
      <c r="H25" s="878" t="s">
        <v>60</v>
      </c>
      <c r="I25" s="878"/>
      <c r="J25" s="878" t="s">
        <v>60</v>
      </c>
      <c r="K25" s="878"/>
      <c r="L25" s="878" t="s">
        <v>60</v>
      </c>
      <c r="M25" s="878"/>
      <c r="N25" s="866"/>
      <c r="O25" s="867"/>
      <c r="P25" s="867"/>
      <c r="Q25" s="867"/>
      <c r="R25" s="867"/>
      <c r="S25" s="868"/>
    </row>
    <row r="26" spans="2:19" s="213" customFormat="1" ht="12.75" customHeight="1">
      <c r="B26" s="819"/>
      <c r="C26" s="822"/>
      <c r="D26" s="875" t="s">
        <v>115</v>
      </c>
      <c r="E26" s="876"/>
      <c r="F26" s="876"/>
      <c r="G26" s="877"/>
      <c r="H26" s="878"/>
      <c r="I26" s="878"/>
      <c r="J26" s="878"/>
      <c r="K26" s="878"/>
      <c r="L26" s="923"/>
      <c r="M26" s="923"/>
      <c r="N26" s="937"/>
      <c r="O26" s="938"/>
      <c r="P26" s="938"/>
      <c r="Q26" s="938"/>
      <c r="R26" s="938"/>
      <c r="S26" s="939"/>
    </row>
    <row r="27" spans="2:19" s="213" customFormat="1" ht="12" customHeight="1">
      <c r="B27" s="819"/>
      <c r="C27" s="821"/>
      <c r="D27" s="858"/>
      <c r="E27" s="858"/>
      <c r="F27" s="858"/>
      <c r="G27" s="859"/>
      <c r="H27" s="860" t="s">
        <v>116</v>
      </c>
      <c r="I27" s="860"/>
      <c r="J27" s="861" t="s">
        <v>117</v>
      </c>
      <c r="K27" s="862"/>
      <c r="L27" s="863"/>
      <c r="M27" s="864"/>
      <c r="N27" s="864"/>
      <c r="O27" s="864"/>
      <c r="P27" s="864"/>
      <c r="Q27" s="864"/>
      <c r="R27" s="864"/>
      <c r="S27" s="865"/>
    </row>
    <row r="28" spans="2:19" s="213" customFormat="1" ht="12" customHeight="1">
      <c r="B28" s="819"/>
      <c r="C28" s="821"/>
      <c r="D28" s="826"/>
      <c r="E28" s="826"/>
      <c r="F28" s="826"/>
      <c r="G28" s="827"/>
      <c r="H28" s="860"/>
      <c r="I28" s="860"/>
      <c r="J28" s="862"/>
      <c r="K28" s="862"/>
      <c r="L28" s="866"/>
      <c r="M28" s="867"/>
      <c r="N28" s="867"/>
      <c r="O28" s="867"/>
      <c r="P28" s="867"/>
      <c r="Q28" s="867"/>
      <c r="R28" s="867"/>
      <c r="S28" s="868"/>
    </row>
    <row r="29" spans="2:19" s="213" customFormat="1" ht="12.75" customHeight="1">
      <c r="B29" s="819"/>
      <c r="C29" s="821"/>
      <c r="D29" s="828"/>
      <c r="E29" s="828"/>
      <c r="F29" s="828"/>
      <c r="G29" s="829"/>
      <c r="H29" s="214" t="s">
        <v>109</v>
      </c>
      <c r="I29" s="214" t="s">
        <v>110</v>
      </c>
      <c r="J29" s="214" t="s">
        <v>109</v>
      </c>
      <c r="K29" s="214" t="s">
        <v>110</v>
      </c>
      <c r="L29" s="866"/>
      <c r="M29" s="867"/>
      <c r="N29" s="867"/>
      <c r="O29" s="867"/>
      <c r="P29" s="867"/>
      <c r="Q29" s="867"/>
      <c r="R29" s="867"/>
      <c r="S29" s="868"/>
    </row>
    <row r="30" spans="2:19" s="213" customFormat="1" ht="12.75" customHeight="1">
      <c r="B30" s="819"/>
      <c r="C30" s="822"/>
      <c r="D30" s="872" t="s">
        <v>111</v>
      </c>
      <c r="E30" s="872"/>
      <c r="F30" s="873" t="s">
        <v>112</v>
      </c>
      <c r="G30" s="874"/>
      <c r="H30" s="216"/>
      <c r="I30" s="216" t="s">
        <v>60</v>
      </c>
      <c r="J30" s="216"/>
      <c r="K30" s="216" t="s">
        <v>60</v>
      </c>
      <c r="L30" s="866"/>
      <c r="M30" s="867"/>
      <c r="N30" s="867"/>
      <c r="O30" s="867"/>
      <c r="P30" s="867"/>
      <c r="Q30" s="867"/>
      <c r="R30" s="867"/>
      <c r="S30" s="868"/>
    </row>
    <row r="31" spans="2:19" s="213" customFormat="1" ht="12.75" customHeight="1">
      <c r="B31" s="819"/>
      <c r="C31" s="822"/>
      <c r="D31" s="872"/>
      <c r="E31" s="872"/>
      <c r="F31" s="873" t="s">
        <v>113</v>
      </c>
      <c r="G31" s="874"/>
      <c r="H31" s="216"/>
      <c r="I31" s="216"/>
      <c r="J31" s="216"/>
      <c r="K31" s="216" t="s">
        <v>60</v>
      </c>
      <c r="L31" s="866"/>
      <c r="M31" s="867"/>
      <c r="N31" s="867"/>
      <c r="O31" s="867"/>
      <c r="P31" s="867"/>
      <c r="Q31" s="867"/>
      <c r="R31" s="867"/>
      <c r="S31" s="868"/>
    </row>
    <row r="32" spans="2:19" s="213" customFormat="1" ht="12.75" customHeight="1">
      <c r="B32" s="819"/>
      <c r="C32" s="822"/>
      <c r="D32" s="873" t="s">
        <v>114</v>
      </c>
      <c r="E32" s="907"/>
      <c r="F32" s="907"/>
      <c r="G32" s="874"/>
      <c r="H32" s="878"/>
      <c r="I32" s="878"/>
      <c r="J32" s="878"/>
      <c r="K32" s="878"/>
      <c r="L32" s="866"/>
      <c r="M32" s="867"/>
      <c r="N32" s="867"/>
      <c r="O32" s="867"/>
      <c r="P32" s="867"/>
      <c r="Q32" s="867"/>
      <c r="R32" s="867"/>
      <c r="S32" s="868"/>
    </row>
    <row r="33" spans="2:19" s="213" customFormat="1" ht="12.75" customHeight="1" thickBot="1">
      <c r="B33" s="820"/>
      <c r="C33" s="823"/>
      <c r="D33" s="901" t="s">
        <v>115</v>
      </c>
      <c r="E33" s="902"/>
      <c r="F33" s="902"/>
      <c r="G33" s="903"/>
      <c r="H33" s="904"/>
      <c r="I33" s="904"/>
      <c r="J33" s="904"/>
      <c r="K33" s="904"/>
      <c r="L33" s="869"/>
      <c r="M33" s="870"/>
      <c r="N33" s="870"/>
      <c r="O33" s="870"/>
      <c r="P33" s="870"/>
      <c r="Q33" s="870"/>
      <c r="R33" s="870"/>
      <c r="S33" s="871"/>
    </row>
    <row r="34" spans="2:19" s="213" customFormat="1" ht="12.75" customHeight="1">
      <c r="B34" s="849" t="s">
        <v>118</v>
      </c>
      <c r="C34" s="850"/>
      <c r="D34" s="850"/>
      <c r="E34" s="850"/>
      <c r="F34" s="850"/>
      <c r="G34" s="851"/>
      <c r="H34" s="919" t="s">
        <v>119</v>
      </c>
      <c r="I34" s="920"/>
      <c r="J34" s="920"/>
      <c r="K34" s="920"/>
      <c r="L34" s="920"/>
      <c r="M34" s="921"/>
      <c r="N34" s="919" t="s">
        <v>120</v>
      </c>
      <c r="O34" s="920"/>
      <c r="P34" s="920"/>
      <c r="Q34" s="920"/>
      <c r="R34" s="920"/>
      <c r="S34" s="933"/>
    </row>
    <row r="35" spans="2:19" s="213" customFormat="1" ht="12.75" customHeight="1" thickBot="1">
      <c r="B35" s="855"/>
      <c r="C35" s="856"/>
      <c r="D35" s="856"/>
      <c r="E35" s="856"/>
      <c r="F35" s="856"/>
      <c r="G35" s="857"/>
      <c r="H35" s="845" t="s">
        <v>72</v>
      </c>
      <c r="I35" s="837"/>
      <c r="J35" s="837"/>
      <c r="K35" s="837"/>
      <c r="L35" s="837"/>
      <c r="M35" s="922"/>
      <c r="N35" s="845" t="s">
        <v>72</v>
      </c>
      <c r="O35" s="837"/>
      <c r="P35" s="837"/>
      <c r="Q35" s="837"/>
      <c r="R35" s="837"/>
      <c r="S35" s="838"/>
    </row>
    <row r="36" spans="2:19" s="213" customFormat="1" ht="10.15" customHeight="1">
      <c r="B36" s="217"/>
      <c r="C36" s="218"/>
      <c r="D36" s="215"/>
      <c r="E36" s="215"/>
      <c r="F36" s="215"/>
      <c r="G36" s="215"/>
      <c r="H36" s="219"/>
      <c r="I36" s="219"/>
      <c r="J36" s="219"/>
      <c r="K36" s="219"/>
      <c r="L36" s="220"/>
      <c r="M36" s="220"/>
      <c r="N36" s="220"/>
      <c r="O36" s="220"/>
      <c r="P36" s="220"/>
      <c r="Q36" s="220"/>
      <c r="R36" s="220"/>
      <c r="S36" s="220"/>
    </row>
    <row r="37" spans="2:19" s="213" customFormat="1" ht="14.25" customHeight="1" thickBot="1">
      <c r="B37" s="900" t="s">
        <v>831</v>
      </c>
      <c r="C37" s="900"/>
      <c r="D37" s="900"/>
      <c r="E37" s="900"/>
      <c r="F37" s="900"/>
      <c r="G37" s="900"/>
      <c r="H37" s="900"/>
      <c r="I37" s="900"/>
      <c r="J37" s="900"/>
      <c r="K37" s="900"/>
      <c r="L37" s="900"/>
      <c r="M37" s="900"/>
      <c r="N37" s="900"/>
      <c r="O37" s="900"/>
      <c r="P37" s="900"/>
      <c r="Q37" s="900"/>
      <c r="R37" s="900"/>
      <c r="S37" s="900"/>
    </row>
    <row r="38" spans="2:19" s="213" customFormat="1" ht="12.75" customHeight="1">
      <c r="B38" s="818" t="s">
        <v>105</v>
      </c>
      <c r="C38" s="821"/>
      <c r="D38" s="824"/>
      <c r="E38" s="824"/>
      <c r="F38" s="824"/>
      <c r="G38" s="825"/>
      <c r="H38" s="908" t="s">
        <v>106</v>
      </c>
      <c r="I38" s="908"/>
      <c r="J38" s="909" t="s">
        <v>107</v>
      </c>
      <c r="K38" s="909"/>
      <c r="L38" s="910"/>
      <c r="M38" s="911"/>
      <c r="N38" s="911"/>
      <c r="O38" s="911"/>
      <c r="P38" s="911"/>
      <c r="Q38" s="911"/>
      <c r="R38" s="911"/>
      <c r="S38" s="912"/>
    </row>
    <row r="39" spans="2:19" s="213" customFormat="1" ht="12.75" customHeight="1">
      <c r="B39" s="819"/>
      <c r="C39" s="821"/>
      <c r="D39" s="828"/>
      <c r="E39" s="828"/>
      <c r="F39" s="828"/>
      <c r="G39" s="829"/>
      <c r="H39" s="214" t="s">
        <v>109</v>
      </c>
      <c r="I39" s="214" t="s">
        <v>110</v>
      </c>
      <c r="J39" s="214" t="s">
        <v>109</v>
      </c>
      <c r="K39" s="214" t="s">
        <v>110</v>
      </c>
      <c r="L39" s="913"/>
      <c r="M39" s="914"/>
      <c r="N39" s="914"/>
      <c r="O39" s="914"/>
      <c r="P39" s="914"/>
      <c r="Q39" s="914"/>
      <c r="R39" s="914"/>
      <c r="S39" s="915"/>
    </row>
    <row r="40" spans="2:19" s="213" customFormat="1" ht="12.75" customHeight="1">
      <c r="B40" s="819"/>
      <c r="C40" s="822"/>
      <c r="D40" s="872" t="s">
        <v>111</v>
      </c>
      <c r="E40" s="872"/>
      <c r="F40" s="873" t="s">
        <v>112</v>
      </c>
      <c r="G40" s="874"/>
      <c r="H40" s="216" t="s">
        <v>60</v>
      </c>
      <c r="I40" s="216"/>
      <c r="J40" s="216"/>
      <c r="K40" s="216" t="s">
        <v>60</v>
      </c>
      <c r="L40" s="913"/>
      <c r="M40" s="914"/>
      <c r="N40" s="914"/>
      <c r="O40" s="914"/>
      <c r="P40" s="914"/>
      <c r="Q40" s="914"/>
      <c r="R40" s="914"/>
      <c r="S40" s="915"/>
    </row>
    <row r="41" spans="2:19" s="213" customFormat="1" ht="12.75" customHeight="1">
      <c r="B41" s="819"/>
      <c r="C41" s="822"/>
      <c r="D41" s="872"/>
      <c r="E41" s="872"/>
      <c r="F41" s="873" t="s">
        <v>113</v>
      </c>
      <c r="G41" s="874"/>
      <c r="H41" s="216"/>
      <c r="I41" s="216"/>
      <c r="J41" s="216"/>
      <c r="K41" s="216"/>
      <c r="L41" s="913"/>
      <c r="M41" s="914"/>
      <c r="N41" s="914"/>
      <c r="O41" s="914"/>
      <c r="P41" s="914"/>
      <c r="Q41" s="914"/>
      <c r="R41" s="914"/>
      <c r="S41" s="915"/>
    </row>
    <row r="42" spans="2:19" s="213" customFormat="1" ht="12.75" customHeight="1">
      <c r="B42" s="819"/>
      <c r="C42" s="822"/>
      <c r="D42" s="873" t="s">
        <v>114</v>
      </c>
      <c r="E42" s="907"/>
      <c r="F42" s="907"/>
      <c r="G42" s="874"/>
      <c r="H42" s="878" t="s">
        <v>60</v>
      </c>
      <c r="I42" s="878"/>
      <c r="J42" s="878" t="s">
        <v>60</v>
      </c>
      <c r="K42" s="878"/>
      <c r="L42" s="913"/>
      <c r="M42" s="914"/>
      <c r="N42" s="914"/>
      <c r="O42" s="914"/>
      <c r="P42" s="914"/>
      <c r="Q42" s="914"/>
      <c r="R42" s="914"/>
      <c r="S42" s="915"/>
    </row>
    <row r="43" spans="2:19" s="213" customFormat="1" ht="12.75" customHeight="1">
      <c r="B43" s="819"/>
      <c r="C43" s="822"/>
      <c r="D43" s="875" t="s">
        <v>115</v>
      </c>
      <c r="E43" s="876"/>
      <c r="F43" s="876"/>
      <c r="G43" s="877"/>
      <c r="H43" s="878"/>
      <c r="I43" s="878"/>
      <c r="J43" s="878"/>
      <c r="K43" s="878"/>
      <c r="L43" s="916"/>
      <c r="M43" s="917"/>
      <c r="N43" s="917"/>
      <c r="O43" s="917"/>
      <c r="P43" s="917"/>
      <c r="Q43" s="917"/>
      <c r="R43" s="917"/>
      <c r="S43" s="918"/>
    </row>
    <row r="44" spans="2:19" s="213" customFormat="1" ht="12" customHeight="1">
      <c r="B44" s="819"/>
      <c r="C44" s="821"/>
      <c r="D44" s="858"/>
      <c r="E44" s="858"/>
      <c r="F44" s="858"/>
      <c r="G44" s="859"/>
      <c r="H44" s="860" t="s">
        <v>116</v>
      </c>
      <c r="I44" s="860"/>
      <c r="J44" s="861" t="s">
        <v>117</v>
      </c>
      <c r="K44" s="862"/>
      <c r="L44" s="863"/>
      <c r="M44" s="864"/>
      <c r="N44" s="864"/>
      <c r="O44" s="864"/>
      <c r="P44" s="864"/>
      <c r="Q44" s="864"/>
      <c r="R44" s="864"/>
      <c r="S44" s="865"/>
    </row>
    <row r="45" spans="2:19" s="213" customFormat="1" ht="12" customHeight="1">
      <c r="B45" s="819"/>
      <c r="C45" s="821"/>
      <c r="D45" s="826"/>
      <c r="E45" s="826"/>
      <c r="F45" s="826"/>
      <c r="G45" s="827"/>
      <c r="H45" s="860"/>
      <c r="I45" s="860"/>
      <c r="J45" s="862"/>
      <c r="K45" s="862"/>
      <c r="L45" s="866"/>
      <c r="M45" s="867"/>
      <c r="N45" s="867"/>
      <c r="O45" s="867"/>
      <c r="P45" s="867"/>
      <c r="Q45" s="867"/>
      <c r="R45" s="867"/>
      <c r="S45" s="868"/>
    </row>
    <row r="46" spans="2:19" s="213" customFormat="1" ht="12.75" customHeight="1">
      <c r="B46" s="819"/>
      <c r="C46" s="821"/>
      <c r="D46" s="828"/>
      <c r="E46" s="828"/>
      <c r="F46" s="828"/>
      <c r="G46" s="829"/>
      <c r="H46" s="214" t="s">
        <v>109</v>
      </c>
      <c r="I46" s="214" t="s">
        <v>110</v>
      </c>
      <c r="J46" s="214" t="s">
        <v>109</v>
      </c>
      <c r="K46" s="214" t="s">
        <v>110</v>
      </c>
      <c r="L46" s="866"/>
      <c r="M46" s="867"/>
      <c r="N46" s="867"/>
      <c r="O46" s="867"/>
      <c r="P46" s="867"/>
      <c r="Q46" s="867"/>
      <c r="R46" s="867"/>
      <c r="S46" s="868"/>
    </row>
    <row r="47" spans="2:19" s="213" customFormat="1" ht="12.75" customHeight="1">
      <c r="B47" s="819"/>
      <c r="C47" s="822"/>
      <c r="D47" s="872" t="s">
        <v>111</v>
      </c>
      <c r="E47" s="872"/>
      <c r="F47" s="873" t="s">
        <v>112</v>
      </c>
      <c r="G47" s="874"/>
      <c r="H47" s="216"/>
      <c r="I47" s="216" t="s">
        <v>60</v>
      </c>
      <c r="J47" s="216"/>
      <c r="K47" s="216" t="s">
        <v>60</v>
      </c>
      <c r="L47" s="866"/>
      <c r="M47" s="867"/>
      <c r="N47" s="867"/>
      <c r="O47" s="867"/>
      <c r="P47" s="867"/>
      <c r="Q47" s="867"/>
      <c r="R47" s="867"/>
      <c r="S47" s="868"/>
    </row>
    <row r="48" spans="2:19" s="213" customFormat="1" ht="12.75" customHeight="1">
      <c r="B48" s="819"/>
      <c r="C48" s="822"/>
      <c r="D48" s="872"/>
      <c r="E48" s="872"/>
      <c r="F48" s="873" t="s">
        <v>113</v>
      </c>
      <c r="G48" s="874"/>
      <c r="H48" s="216"/>
      <c r="I48" s="216"/>
      <c r="J48" s="216"/>
      <c r="K48" s="216" t="s">
        <v>60</v>
      </c>
      <c r="L48" s="866"/>
      <c r="M48" s="867"/>
      <c r="N48" s="867"/>
      <c r="O48" s="867"/>
      <c r="P48" s="867"/>
      <c r="Q48" s="867"/>
      <c r="R48" s="867"/>
      <c r="S48" s="868"/>
    </row>
    <row r="49" spans="2:19" s="213" customFormat="1" ht="12.75" customHeight="1">
      <c r="B49" s="819"/>
      <c r="C49" s="822"/>
      <c r="D49" s="873" t="s">
        <v>114</v>
      </c>
      <c r="E49" s="907"/>
      <c r="F49" s="907"/>
      <c r="G49" s="874"/>
      <c r="H49" s="878"/>
      <c r="I49" s="878"/>
      <c r="J49" s="878"/>
      <c r="K49" s="878"/>
      <c r="L49" s="866"/>
      <c r="M49" s="867"/>
      <c r="N49" s="867"/>
      <c r="O49" s="867"/>
      <c r="P49" s="867"/>
      <c r="Q49" s="867"/>
      <c r="R49" s="867"/>
      <c r="S49" s="868"/>
    </row>
    <row r="50" spans="2:19" s="213" customFormat="1" ht="12.75" customHeight="1" thickBot="1">
      <c r="B50" s="820"/>
      <c r="C50" s="823"/>
      <c r="D50" s="901" t="s">
        <v>115</v>
      </c>
      <c r="E50" s="902"/>
      <c r="F50" s="902"/>
      <c r="G50" s="903"/>
      <c r="H50" s="904"/>
      <c r="I50" s="904"/>
      <c r="J50" s="904"/>
      <c r="K50" s="904"/>
      <c r="L50" s="869"/>
      <c r="M50" s="870"/>
      <c r="N50" s="870"/>
      <c r="O50" s="870"/>
      <c r="P50" s="870"/>
      <c r="Q50" s="870"/>
      <c r="R50" s="870"/>
      <c r="S50" s="871"/>
    </row>
    <row r="51" spans="2:19" s="213" customFormat="1" ht="12.75" customHeight="1">
      <c r="B51" s="849" t="s">
        <v>118</v>
      </c>
      <c r="C51" s="850"/>
      <c r="D51" s="850"/>
      <c r="E51" s="850"/>
      <c r="F51" s="850"/>
      <c r="G51" s="851"/>
      <c r="H51" s="839" t="s">
        <v>119</v>
      </c>
      <c r="I51" s="840"/>
      <c r="J51" s="840"/>
      <c r="K51" s="841"/>
      <c r="L51" s="839" t="s">
        <v>120</v>
      </c>
      <c r="M51" s="840"/>
      <c r="N51" s="840"/>
      <c r="O51" s="840"/>
      <c r="P51" s="840"/>
      <c r="Q51" s="840"/>
      <c r="R51" s="840"/>
      <c r="S51" s="905"/>
    </row>
    <row r="52" spans="2:19" s="213" customFormat="1" ht="11.25" customHeight="1">
      <c r="B52" s="852"/>
      <c r="C52" s="853"/>
      <c r="D52" s="853"/>
      <c r="E52" s="853"/>
      <c r="F52" s="853"/>
      <c r="G52" s="854"/>
      <c r="H52" s="893" t="s">
        <v>121</v>
      </c>
      <c r="I52" s="894"/>
      <c r="J52" s="894"/>
      <c r="K52" s="906"/>
      <c r="L52" s="893" t="s">
        <v>121</v>
      </c>
      <c r="M52" s="894"/>
      <c r="N52" s="894"/>
      <c r="O52" s="894"/>
      <c r="P52" s="894"/>
      <c r="Q52" s="894"/>
      <c r="R52" s="894"/>
      <c r="S52" s="895"/>
    </row>
    <row r="53" spans="2:19" s="213" customFormat="1" ht="25.5" customHeight="1">
      <c r="B53" s="221"/>
      <c r="C53" s="883" t="s">
        <v>122</v>
      </c>
      <c r="D53" s="883"/>
      <c r="E53" s="885" t="s">
        <v>123</v>
      </c>
      <c r="F53" s="885"/>
      <c r="G53" s="885"/>
      <c r="H53" s="886"/>
      <c r="I53" s="887"/>
      <c r="J53" s="887"/>
      <c r="K53" s="888"/>
      <c r="L53" s="886"/>
      <c r="M53" s="887"/>
      <c r="N53" s="887"/>
      <c r="O53" s="887"/>
      <c r="P53" s="887"/>
      <c r="Q53" s="887"/>
      <c r="R53" s="887"/>
      <c r="S53" s="899"/>
    </row>
    <row r="54" spans="2:19" s="213" customFormat="1" ht="28.5" customHeight="1" thickBot="1">
      <c r="B54" s="222"/>
      <c r="C54" s="884"/>
      <c r="D54" s="884"/>
      <c r="E54" s="889" t="s">
        <v>124</v>
      </c>
      <c r="F54" s="889"/>
      <c r="G54" s="889"/>
      <c r="H54" s="890"/>
      <c r="I54" s="891"/>
      <c r="J54" s="891"/>
      <c r="K54" s="892"/>
      <c r="L54" s="896"/>
      <c r="M54" s="897"/>
      <c r="N54" s="897"/>
      <c r="O54" s="897"/>
      <c r="P54" s="897"/>
      <c r="Q54" s="897"/>
      <c r="R54" s="897"/>
      <c r="S54" s="898"/>
    </row>
    <row r="55" spans="2:19" s="213" customFormat="1" ht="10.15" customHeight="1">
      <c r="B55" s="217"/>
      <c r="C55" s="218"/>
      <c r="D55" s="215"/>
      <c r="E55" s="215"/>
      <c r="F55" s="215"/>
      <c r="G55" s="215"/>
      <c r="H55" s="219"/>
      <c r="I55" s="219"/>
      <c r="J55" s="219"/>
      <c r="K55" s="219"/>
      <c r="L55" s="220"/>
      <c r="M55" s="220"/>
      <c r="N55" s="220"/>
      <c r="O55" s="220"/>
      <c r="P55" s="220"/>
      <c r="Q55" s="220"/>
      <c r="R55" s="220"/>
      <c r="S55" s="220"/>
    </row>
    <row r="56" spans="2:19" s="213" customFormat="1" ht="15" customHeight="1" thickBot="1">
      <c r="B56" s="900" t="s">
        <v>832</v>
      </c>
      <c r="C56" s="900"/>
      <c r="D56" s="900"/>
      <c r="E56" s="900"/>
      <c r="F56" s="900"/>
      <c r="G56" s="900"/>
      <c r="H56" s="900"/>
      <c r="I56" s="900"/>
      <c r="J56" s="900"/>
      <c r="K56" s="900"/>
      <c r="L56" s="900"/>
      <c r="M56" s="900"/>
      <c r="N56" s="900"/>
      <c r="O56" s="900"/>
      <c r="P56" s="900"/>
      <c r="Q56" s="900"/>
      <c r="R56" s="900"/>
      <c r="S56" s="900"/>
    </row>
    <row r="57" spans="2:19" s="213" customFormat="1" ht="12.75" customHeight="1">
      <c r="B57" s="818" t="s">
        <v>105</v>
      </c>
      <c r="C57" s="821"/>
      <c r="D57" s="824"/>
      <c r="E57" s="824"/>
      <c r="F57" s="824"/>
      <c r="G57" s="825"/>
      <c r="H57" s="879" t="s">
        <v>125</v>
      </c>
      <c r="I57" s="880"/>
      <c r="J57" s="924"/>
      <c r="K57" s="925"/>
      <c r="L57" s="925"/>
      <c r="M57" s="925"/>
      <c r="N57" s="925"/>
      <c r="O57" s="925"/>
      <c r="P57" s="925"/>
      <c r="Q57" s="925"/>
      <c r="R57" s="925"/>
      <c r="S57" s="926"/>
    </row>
    <row r="58" spans="2:19" s="213" customFormat="1" ht="12.75" customHeight="1">
      <c r="B58" s="819"/>
      <c r="C58" s="821"/>
      <c r="D58" s="826"/>
      <c r="E58" s="826"/>
      <c r="F58" s="826"/>
      <c r="G58" s="827"/>
      <c r="H58" s="881"/>
      <c r="I58" s="882"/>
      <c r="J58" s="927"/>
      <c r="K58" s="928"/>
      <c r="L58" s="928"/>
      <c r="M58" s="928"/>
      <c r="N58" s="928"/>
      <c r="O58" s="928"/>
      <c r="P58" s="928"/>
      <c r="Q58" s="928"/>
      <c r="R58" s="928"/>
      <c r="S58" s="929"/>
    </row>
    <row r="59" spans="2:19" s="213" customFormat="1" ht="12.75" customHeight="1">
      <c r="B59" s="819"/>
      <c r="C59" s="821"/>
      <c r="D59" s="828"/>
      <c r="E59" s="828"/>
      <c r="F59" s="828"/>
      <c r="G59" s="829"/>
      <c r="H59" s="214" t="s">
        <v>109</v>
      </c>
      <c r="I59" s="214" t="s">
        <v>110</v>
      </c>
      <c r="J59" s="927"/>
      <c r="K59" s="928"/>
      <c r="L59" s="928"/>
      <c r="M59" s="928"/>
      <c r="N59" s="928"/>
      <c r="O59" s="928"/>
      <c r="P59" s="928"/>
      <c r="Q59" s="928"/>
      <c r="R59" s="928"/>
      <c r="S59" s="929"/>
    </row>
    <row r="60" spans="2:19" s="213" customFormat="1" ht="12.75" customHeight="1">
      <c r="B60" s="819"/>
      <c r="C60" s="822"/>
      <c r="D60" s="872" t="s">
        <v>111</v>
      </c>
      <c r="E60" s="872"/>
      <c r="F60" s="873" t="s">
        <v>112</v>
      </c>
      <c r="G60" s="874"/>
      <c r="H60" s="216" t="s">
        <v>60</v>
      </c>
      <c r="I60" s="216"/>
      <c r="J60" s="927"/>
      <c r="K60" s="928"/>
      <c r="L60" s="928"/>
      <c r="M60" s="928"/>
      <c r="N60" s="928"/>
      <c r="O60" s="928"/>
      <c r="P60" s="928"/>
      <c r="Q60" s="928"/>
      <c r="R60" s="928"/>
      <c r="S60" s="929"/>
    </row>
    <row r="61" spans="2:19" s="213" customFormat="1" ht="12.75" customHeight="1">
      <c r="B61" s="819"/>
      <c r="C61" s="822"/>
      <c r="D61" s="872"/>
      <c r="E61" s="872"/>
      <c r="F61" s="873" t="s">
        <v>113</v>
      </c>
      <c r="G61" s="874"/>
      <c r="H61" s="216"/>
      <c r="I61" s="216"/>
      <c r="J61" s="927"/>
      <c r="K61" s="928"/>
      <c r="L61" s="928"/>
      <c r="M61" s="928"/>
      <c r="N61" s="928"/>
      <c r="O61" s="928"/>
      <c r="P61" s="928"/>
      <c r="Q61" s="928"/>
      <c r="R61" s="928"/>
      <c r="S61" s="929"/>
    </row>
    <row r="62" spans="2:19" s="213" customFormat="1" ht="12.75" customHeight="1">
      <c r="B62" s="819"/>
      <c r="C62" s="822"/>
      <c r="D62" s="873" t="s">
        <v>114</v>
      </c>
      <c r="E62" s="907"/>
      <c r="F62" s="907"/>
      <c r="G62" s="874"/>
      <c r="H62" s="878" t="s">
        <v>60</v>
      </c>
      <c r="I62" s="878"/>
      <c r="J62" s="927"/>
      <c r="K62" s="928"/>
      <c r="L62" s="928"/>
      <c r="M62" s="928"/>
      <c r="N62" s="928"/>
      <c r="O62" s="928"/>
      <c r="P62" s="928"/>
      <c r="Q62" s="928"/>
      <c r="R62" s="928"/>
      <c r="S62" s="929"/>
    </row>
    <row r="63" spans="2:19" s="213" customFormat="1" ht="12.75" customHeight="1">
      <c r="B63" s="819"/>
      <c r="C63" s="822"/>
      <c r="D63" s="875" t="s">
        <v>115</v>
      </c>
      <c r="E63" s="876"/>
      <c r="F63" s="876"/>
      <c r="G63" s="877"/>
      <c r="H63" s="878"/>
      <c r="I63" s="878"/>
      <c r="J63" s="930"/>
      <c r="K63" s="931"/>
      <c r="L63" s="931"/>
      <c r="M63" s="931"/>
      <c r="N63" s="931"/>
      <c r="O63" s="931"/>
      <c r="P63" s="931"/>
      <c r="Q63" s="931"/>
      <c r="R63" s="931"/>
      <c r="S63" s="932"/>
    </row>
    <row r="64" spans="2:19" s="213" customFormat="1" ht="12" customHeight="1">
      <c r="B64" s="819"/>
      <c r="C64" s="821"/>
      <c r="D64" s="858"/>
      <c r="E64" s="858"/>
      <c r="F64" s="858"/>
      <c r="G64" s="859"/>
      <c r="H64" s="860" t="s">
        <v>116</v>
      </c>
      <c r="I64" s="860"/>
      <c r="J64" s="861" t="s">
        <v>117</v>
      </c>
      <c r="K64" s="862"/>
      <c r="L64" s="863"/>
      <c r="M64" s="864"/>
      <c r="N64" s="864"/>
      <c r="O64" s="864"/>
      <c r="P64" s="864"/>
      <c r="Q64" s="864"/>
      <c r="R64" s="864"/>
      <c r="S64" s="865"/>
    </row>
    <row r="65" spans="2:19" s="213" customFormat="1" ht="12" customHeight="1">
      <c r="B65" s="819"/>
      <c r="C65" s="821"/>
      <c r="D65" s="826"/>
      <c r="E65" s="826"/>
      <c r="F65" s="826"/>
      <c r="G65" s="827"/>
      <c r="H65" s="860"/>
      <c r="I65" s="860"/>
      <c r="J65" s="862"/>
      <c r="K65" s="862"/>
      <c r="L65" s="866"/>
      <c r="M65" s="867"/>
      <c r="N65" s="867"/>
      <c r="O65" s="867"/>
      <c r="P65" s="867"/>
      <c r="Q65" s="867"/>
      <c r="R65" s="867"/>
      <c r="S65" s="868"/>
    </row>
    <row r="66" spans="2:19" s="213" customFormat="1" ht="12.75" customHeight="1">
      <c r="B66" s="819"/>
      <c r="C66" s="821"/>
      <c r="D66" s="828"/>
      <c r="E66" s="828"/>
      <c r="F66" s="828"/>
      <c r="G66" s="829"/>
      <c r="H66" s="214" t="s">
        <v>109</v>
      </c>
      <c r="I66" s="214" t="s">
        <v>110</v>
      </c>
      <c r="J66" s="214" t="s">
        <v>109</v>
      </c>
      <c r="K66" s="214" t="s">
        <v>110</v>
      </c>
      <c r="L66" s="866"/>
      <c r="M66" s="867"/>
      <c r="N66" s="867"/>
      <c r="O66" s="867"/>
      <c r="P66" s="867"/>
      <c r="Q66" s="867"/>
      <c r="R66" s="867"/>
      <c r="S66" s="868"/>
    </row>
    <row r="67" spans="2:19" s="213" customFormat="1" ht="12.75" customHeight="1">
      <c r="B67" s="819"/>
      <c r="C67" s="822"/>
      <c r="D67" s="872" t="s">
        <v>111</v>
      </c>
      <c r="E67" s="872"/>
      <c r="F67" s="873" t="s">
        <v>112</v>
      </c>
      <c r="G67" s="874"/>
      <c r="H67" s="216"/>
      <c r="I67" s="216" t="s">
        <v>60</v>
      </c>
      <c r="J67" s="216"/>
      <c r="K67" s="216" t="s">
        <v>60</v>
      </c>
      <c r="L67" s="866"/>
      <c r="M67" s="867"/>
      <c r="N67" s="867"/>
      <c r="O67" s="867"/>
      <c r="P67" s="867"/>
      <c r="Q67" s="867"/>
      <c r="R67" s="867"/>
      <c r="S67" s="868"/>
    </row>
    <row r="68" spans="2:19" s="213" customFormat="1" ht="12.75" customHeight="1">
      <c r="B68" s="819"/>
      <c r="C68" s="822"/>
      <c r="D68" s="872"/>
      <c r="E68" s="872"/>
      <c r="F68" s="873" t="s">
        <v>113</v>
      </c>
      <c r="G68" s="874"/>
      <c r="H68" s="216"/>
      <c r="I68" s="216"/>
      <c r="J68" s="216"/>
      <c r="K68" s="216" t="s">
        <v>60</v>
      </c>
      <c r="L68" s="866"/>
      <c r="M68" s="867"/>
      <c r="N68" s="867"/>
      <c r="O68" s="867"/>
      <c r="P68" s="867"/>
      <c r="Q68" s="867"/>
      <c r="R68" s="867"/>
      <c r="S68" s="868"/>
    </row>
    <row r="69" spans="2:19" s="213" customFormat="1" ht="12.75" customHeight="1">
      <c r="B69" s="819"/>
      <c r="C69" s="822"/>
      <c r="D69" s="873" t="s">
        <v>114</v>
      </c>
      <c r="E69" s="907"/>
      <c r="F69" s="907"/>
      <c r="G69" s="874"/>
      <c r="H69" s="878"/>
      <c r="I69" s="878"/>
      <c r="J69" s="878"/>
      <c r="K69" s="878"/>
      <c r="L69" s="866"/>
      <c r="M69" s="867"/>
      <c r="N69" s="867"/>
      <c r="O69" s="867"/>
      <c r="P69" s="867"/>
      <c r="Q69" s="867"/>
      <c r="R69" s="867"/>
      <c r="S69" s="868"/>
    </row>
    <row r="70" spans="2:19" s="213" customFormat="1" ht="12.75" customHeight="1" thickBot="1">
      <c r="B70" s="820"/>
      <c r="C70" s="823"/>
      <c r="D70" s="901" t="s">
        <v>115</v>
      </c>
      <c r="E70" s="902"/>
      <c r="F70" s="902"/>
      <c r="G70" s="903"/>
      <c r="H70" s="904"/>
      <c r="I70" s="904"/>
      <c r="J70" s="904"/>
      <c r="K70" s="904"/>
      <c r="L70" s="869"/>
      <c r="M70" s="870"/>
      <c r="N70" s="870"/>
      <c r="O70" s="870"/>
      <c r="P70" s="870"/>
      <c r="Q70" s="870"/>
      <c r="R70" s="870"/>
      <c r="S70" s="871"/>
    </row>
    <row r="71" spans="2:19" s="213" customFormat="1" ht="12.75" customHeight="1">
      <c r="B71" s="849" t="s">
        <v>126</v>
      </c>
      <c r="C71" s="850"/>
      <c r="D71" s="850"/>
      <c r="E71" s="850"/>
      <c r="F71" s="850"/>
      <c r="G71" s="851"/>
      <c r="H71" s="839" t="s">
        <v>127</v>
      </c>
      <c r="I71" s="840"/>
      <c r="J71" s="841"/>
      <c r="K71" s="846" t="s">
        <v>827</v>
      </c>
      <c r="L71" s="846"/>
      <c r="M71" s="846"/>
      <c r="N71" s="846"/>
      <c r="O71" s="846"/>
      <c r="P71" s="846"/>
      <c r="Q71" s="846"/>
      <c r="R71" s="846"/>
      <c r="S71" s="847"/>
    </row>
    <row r="72" spans="2:19" s="213" customFormat="1" ht="22.5" customHeight="1">
      <c r="B72" s="852"/>
      <c r="C72" s="853"/>
      <c r="D72" s="853"/>
      <c r="E72" s="853"/>
      <c r="F72" s="853"/>
      <c r="G72" s="854"/>
      <c r="H72" s="842"/>
      <c r="I72" s="843"/>
      <c r="J72" s="844"/>
      <c r="K72" s="843"/>
      <c r="L72" s="843"/>
      <c r="M72" s="843"/>
      <c r="N72" s="843"/>
      <c r="O72" s="833" t="s">
        <v>826</v>
      </c>
      <c r="P72" s="834"/>
      <c r="Q72" s="834"/>
      <c r="R72" s="834"/>
      <c r="S72" s="835"/>
    </row>
    <row r="73" spans="2:19" s="213" customFormat="1" ht="12.75" customHeight="1" thickBot="1">
      <c r="B73" s="855"/>
      <c r="C73" s="856"/>
      <c r="D73" s="856"/>
      <c r="E73" s="856"/>
      <c r="F73" s="856"/>
      <c r="G73" s="857"/>
      <c r="H73" s="845" t="s">
        <v>72</v>
      </c>
      <c r="I73" s="837"/>
      <c r="J73" s="837"/>
      <c r="K73" s="845" t="s">
        <v>72</v>
      </c>
      <c r="L73" s="837"/>
      <c r="M73" s="837"/>
      <c r="N73" s="848"/>
      <c r="O73" s="836" t="s">
        <v>72</v>
      </c>
      <c r="P73" s="837"/>
      <c r="Q73" s="837"/>
      <c r="R73" s="837"/>
      <c r="S73" s="838"/>
    </row>
    <row r="74" spans="2:19" s="213" customFormat="1" ht="10.15" customHeight="1">
      <c r="B74" s="217"/>
      <c r="C74" s="218"/>
      <c r="D74" s="215"/>
      <c r="E74" s="215"/>
      <c r="F74" s="215"/>
      <c r="G74" s="215"/>
      <c r="H74" s="219"/>
      <c r="I74" s="219"/>
      <c r="J74" s="219"/>
      <c r="K74" s="219"/>
      <c r="L74" s="220"/>
      <c r="M74" s="220"/>
      <c r="N74" s="220"/>
      <c r="O74" s="220"/>
      <c r="P74" s="220"/>
      <c r="Q74" s="220"/>
      <c r="R74" s="220"/>
      <c r="S74" s="220"/>
    </row>
    <row r="75" spans="2:19" s="212" customFormat="1" ht="39.75" customHeight="1">
      <c r="B75" s="227" t="s">
        <v>128</v>
      </c>
      <c r="C75" s="830" t="s">
        <v>129</v>
      </c>
      <c r="D75" s="830"/>
      <c r="E75" s="830"/>
      <c r="F75" s="830"/>
      <c r="G75" s="830"/>
      <c r="H75" s="830"/>
      <c r="I75" s="830"/>
      <c r="J75" s="830"/>
      <c r="K75" s="830"/>
      <c r="L75" s="830"/>
      <c r="M75" s="830"/>
      <c r="N75" s="830"/>
      <c r="O75" s="830"/>
      <c r="P75" s="830"/>
      <c r="Q75" s="830"/>
      <c r="R75" s="830"/>
      <c r="S75" s="830"/>
    </row>
    <row r="76" spans="2:19" s="213" customFormat="1" ht="29.25" customHeight="1">
      <c r="B76" s="227" t="s">
        <v>130</v>
      </c>
      <c r="C76" s="831" t="s">
        <v>131</v>
      </c>
      <c r="D76" s="831"/>
      <c r="E76" s="831"/>
      <c r="F76" s="831"/>
      <c r="G76" s="831"/>
      <c r="H76" s="831"/>
      <c r="I76" s="831"/>
      <c r="J76" s="831"/>
      <c r="K76" s="831"/>
      <c r="L76" s="831"/>
      <c r="M76" s="831"/>
      <c r="N76" s="831"/>
      <c r="O76" s="831"/>
      <c r="P76" s="831"/>
      <c r="Q76" s="831"/>
      <c r="R76" s="831"/>
      <c r="S76" s="831"/>
    </row>
    <row r="77" spans="2:19" s="213" customFormat="1" ht="12.75" customHeight="1">
      <c r="B77" s="227" t="s">
        <v>132</v>
      </c>
      <c r="C77" s="832" t="s">
        <v>133</v>
      </c>
      <c r="D77" s="832"/>
      <c r="E77" s="832"/>
      <c r="F77" s="832"/>
      <c r="G77" s="832"/>
      <c r="H77" s="832"/>
      <c r="I77" s="832"/>
      <c r="J77" s="832"/>
      <c r="K77" s="832"/>
      <c r="L77" s="832"/>
      <c r="M77" s="832"/>
      <c r="N77" s="832"/>
      <c r="O77" s="832"/>
      <c r="P77" s="832"/>
      <c r="Q77" s="832"/>
      <c r="R77" s="832"/>
      <c r="S77" s="832"/>
    </row>
    <row r="78" spans="2:19" s="213" customFormat="1" ht="12.75" customHeight="1">
      <c r="B78" s="217"/>
      <c r="C78" s="218"/>
      <c r="D78" s="215"/>
      <c r="E78" s="215"/>
      <c r="F78" s="215"/>
      <c r="G78" s="215"/>
      <c r="H78" s="219"/>
      <c r="I78" s="219"/>
      <c r="J78" s="219"/>
      <c r="K78" s="219"/>
      <c r="L78" s="220"/>
      <c r="M78" s="220"/>
      <c r="N78" s="220"/>
      <c r="O78" s="220"/>
      <c r="P78" s="220"/>
      <c r="Q78" s="220"/>
      <c r="R78" s="220"/>
      <c r="S78" s="220"/>
    </row>
    <row r="79" spans="2:19" s="213" customFormat="1" ht="12.75" customHeight="1">
      <c r="B79" s="217"/>
      <c r="C79" s="218"/>
      <c r="D79" s="215"/>
      <c r="E79" s="215"/>
      <c r="F79" s="215"/>
      <c r="G79" s="215"/>
      <c r="H79" s="219"/>
      <c r="I79" s="219"/>
      <c r="J79" s="219"/>
      <c r="K79" s="219"/>
      <c r="L79" s="220"/>
      <c r="M79" s="220"/>
      <c r="N79" s="220"/>
      <c r="O79" s="220"/>
      <c r="P79" s="220"/>
      <c r="Q79" s="220"/>
      <c r="R79" s="220"/>
      <c r="S79" s="220"/>
    </row>
    <row r="80" spans="2:19" s="213" customFormat="1" ht="12.75" customHeight="1">
      <c r="B80" s="217"/>
      <c r="C80" s="218"/>
      <c r="D80" s="215"/>
      <c r="E80" s="215"/>
      <c r="F80" s="215"/>
      <c r="G80" s="215"/>
      <c r="H80" s="219"/>
      <c r="I80" s="219"/>
      <c r="J80" s="219"/>
      <c r="K80" s="219"/>
      <c r="L80" s="220"/>
      <c r="M80" s="220"/>
      <c r="N80" s="220"/>
      <c r="O80" s="220"/>
      <c r="P80" s="220"/>
      <c r="Q80" s="220"/>
      <c r="R80" s="220"/>
      <c r="S80" s="220"/>
    </row>
    <row r="81" spans="2:19" s="213" customFormat="1" ht="12.75" customHeight="1">
      <c r="B81" s="217"/>
      <c r="C81" s="218"/>
      <c r="D81" s="215"/>
      <c r="E81" s="215"/>
      <c r="F81" s="215"/>
      <c r="G81" s="215"/>
      <c r="H81" s="219"/>
      <c r="I81" s="219"/>
      <c r="J81" s="219"/>
      <c r="K81" s="219"/>
      <c r="L81" s="220"/>
      <c r="M81" s="220"/>
      <c r="N81" s="220"/>
      <c r="O81" s="220"/>
      <c r="P81" s="220"/>
      <c r="Q81" s="220"/>
      <c r="R81" s="220"/>
      <c r="S81" s="220"/>
    </row>
    <row r="82" spans="2:19" s="213" customFormat="1" ht="12.75" customHeight="1">
      <c r="B82" s="217"/>
      <c r="C82" s="218"/>
      <c r="D82" s="215"/>
      <c r="E82" s="215"/>
      <c r="F82" s="215"/>
      <c r="G82" s="215"/>
      <c r="H82" s="219"/>
      <c r="I82" s="219"/>
      <c r="J82" s="219"/>
      <c r="K82" s="219"/>
      <c r="L82" s="220"/>
      <c r="M82" s="220"/>
      <c r="N82" s="220"/>
      <c r="O82" s="220"/>
      <c r="P82" s="220"/>
      <c r="Q82" s="220"/>
      <c r="R82" s="220"/>
      <c r="S82" s="220"/>
    </row>
    <row r="83" spans="2:19" s="213" customFormat="1" ht="12.75" customHeight="1">
      <c r="B83" s="217"/>
      <c r="C83" s="218"/>
      <c r="D83" s="215"/>
      <c r="E83" s="215"/>
      <c r="F83" s="215"/>
      <c r="G83" s="215"/>
      <c r="H83" s="219"/>
      <c r="I83" s="219"/>
      <c r="J83" s="219"/>
      <c r="K83" s="219"/>
      <c r="L83" s="220"/>
      <c r="M83" s="220"/>
      <c r="N83" s="220"/>
      <c r="O83" s="220"/>
      <c r="P83" s="220"/>
      <c r="Q83" s="220"/>
      <c r="R83" s="220"/>
      <c r="S83" s="220"/>
    </row>
    <row r="84" spans="2:19" s="213" customFormat="1" ht="12.75" customHeight="1">
      <c r="B84" s="217"/>
      <c r="C84" s="218"/>
      <c r="D84" s="215"/>
      <c r="E84" s="215"/>
      <c r="F84" s="215"/>
      <c r="G84" s="215"/>
      <c r="H84" s="219"/>
      <c r="I84" s="219"/>
      <c r="J84" s="219"/>
      <c r="K84" s="219"/>
      <c r="L84" s="220"/>
      <c r="M84" s="220"/>
      <c r="N84" s="220"/>
      <c r="O84" s="220"/>
      <c r="P84" s="220"/>
      <c r="Q84" s="220"/>
      <c r="R84" s="220"/>
      <c r="S84" s="220"/>
    </row>
    <row r="85" spans="2:19" s="213" customFormat="1" ht="12.75" customHeight="1">
      <c r="B85" s="217"/>
      <c r="C85" s="218"/>
      <c r="D85" s="215"/>
      <c r="E85" s="215"/>
      <c r="F85" s="215"/>
      <c r="G85" s="215"/>
      <c r="H85" s="219"/>
      <c r="I85" s="219"/>
      <c r="J85" s="219"/>
      <c r="K85" s="219"/>
      <c r="L85" s="220"/>
      <c r="M85" s="220"/>
      <c r="N85" s="220"/>
      <c r="O85" s="220"/>
      <c r="P85" s="220"/>
      <c r="Q85" s="220"/>
      <c r="R85" s="220"/>
      <c r="S85" s="220"/>
    </row>
    <row r="86" spans="2:19" s="213" customFormat="1" ht="12.75" customHeight="1">
      <c r="B86" s="217"/>
      <c r="C86" s="218"/>
      <c r="D86" s="215"/>
      <c r="E86" s="215"/>
      <c r="F86" s="215"/>
      <c r="G86" s="215"/>
      <c r="H86" s="219"/>
      <c r="I86" s="219"/>
      <c r="J86" s="219"/>
      <c r="K86" s="219"/>
      <c r="L86" s="220"/>
      <c r="M86" s="220"/>
      <c r="N86" s="220"/>
      <c r="O86" s="220"/>
      <c r="P86" s="220"/>
      <c r="Q86" s="220"/>
      <c r="R86" s="220"/>
      <c r="S86" s="220"/>
    </row>
    <row r="87" spans="2:19" s="213" customFormat="1" ht="12.75" customHeight="1">
      <c r="B87" s="217"/>
      <c r="C87" s="218"/>
      <c r="D87" s="215"/>
      <c r="E87" s="215"/>
      <c r="F87" s="215"/>
      <c r="G87" s="215"/>
      <c r="H87" s="219"/>
      <c r="I87" s="219"/>
      <c r="J87" s="219"/>
      <c r="K87" s="219"/>
      <c r="L87" s="220"/>
      <c r="M87" s="220"/>
      <c r="N87" s="220"/>
      <c r="O87" s="220"/>
      <c r="P87" s="220"/>
      <c r="Q87" s="220"/>
      <c r="R87" s="220"/>
      <c r="S87" s="220"/>
    </row>
    <row r="88" spans="2:19" s="213" customFormat="1" ht="12.75" customHeight="1">
      <c r="B88" s="217"/>
      <c r="C88" s="218"/>
      <c r="D88" s="215"/>
      <c r="E88" s="215"/>
      <c r="F88" s="215"/>
      <c r="G88" s="215"/>
      <c r="H88" s="219"/>
      <c r="I88" s="219"/>
      <c r="J88" s="219"/>
      <c r="K88" s="219"/>
      <c r="L88" s="220"/>
      <c r="M88" s="220"/>
      <c r="N88" s="220"/>
      <c r="O88" s="220"/>
      <c r="P88" s="220"/>
      <c r="Q88" s="220"/>
      <c r="R88" s="220"/>
      <c r="S88" s="220"/>
    </row>
    <row r="89" spans="2:19" s="213" customFormat="1" ht="12.75" customHeight="1">
      <c r="B89" s="217"/>
      <c r="C89" s="218"/>
      <c r="D89" s="215"/>
      <c r="E89" s="215"/>
      <c r="F89" s="215"/>
      <c r="G89" s="215"/>
      <c r="H89" s="219"/>
      <c r="I89" s="219"/>
      <c r="J89" s="219"/>
      <c r="K89" s="219"/>
      <c r="L89" s="220"/>
      <c r="M89" s="220"/>
      <c r="N89" s="220"/>
      <c r="O89" s="220"/>
      <c r="P89" s="220"/>
      <c r="Q89" s="220"/>
      <c r="R89" s="220"/>
      <c r="S89" s="220"/>
    </row>
    <row r="90" spans="2:19" s="213" customFormat="1" ht="12.75" customHeight="1">
      <c r="B90" s="217"/>
      <c r="C90" s="218"/>
      <c r="D90" s="215"/>
      <c r="E90" s="215"/>
      <c r="F90" s="215"/>
      <c r="G90" s="215"/>
      <c r="H90" s="219"/>
      <c r="I90" s="219"/>
      <c r="J90" s="219"/>
      <c r="K90" s="219"/>
      <c r="L90" s="220"/>
      <c r="M90" s="220"/>
      <c r="N90" s="220"/>
      <c r="O90" s="220"/>
      <c r="P90" s="220"/>
      <c r="Q90" s="220"/>
      <c r="R90" s="220"/>
      <c r="S90" s="220"/>
    </row>
    <row r="91" spans="2:19" s="213" customFormat="1" ht="12.75" customHeight="1">
      <c r="B91" s="217"/>
      <c r="C91" s="218"/>
      <c r="D91" s="215"/>
      <c r="E91" s="215"/>
      <c r="F91" s="215"/>
      <c r="G91" s="215"/>
      <c r="H91" s="219"/>
      <c r="I91" s="219"/>
      <c r="J91" s="219"/>
      <c r="K91" s="219"/>
      <c r="L91" s="220"/>
      <c r="M91" s="220"/>
      <c r="N91" s="220"/>
      <c r="O91" s="220"/>
      <c r="P91" s="220"/>
      <c r="Q91" s="220"/>
      <c r="R91" s="220"/>
      <c r="S91" s="220"/>
    </row>
    <row r="92" spans="2:19" s="213" customFormat="1" ht="12.75" customHeight="1">
      <c r="B92" s="217"/>
      <c r="C92" s="218"/>
      <c r="D92" s="215"/>
      <c r="E92" s="215"/>
      <c r="F92" s="215"/>
      <c r="G92" s="215"/>
      <c r="H92" s="219"/>
      <c r="I92" s="219"/>
      <c r="J92" s="219"/>
      <c r="K92" s="219"/>
      <c r="L92" s="220"/>
      <c r="M92" s="220"/>
      <c r="N92" s="220"/>
      <c r="O92" s="220"/>
      <c r="P92" s="220"/>
      <c r="Q92" s="220"/>
      <c r="R92" s="220"/>
      <c r="S92" s="220"/>
    </row>
    <row r="93" spans="2:19" s="213" customFormat="1" ht="12.75" customHeight="1">
      <c r="B93" s="217"/>
      <c r="C93" s="218"/>
      <c r="D93" s="215"/>
      <c r="E93" s="215"/>
      <c r="F93" s="215"/>
      <c r="G93" s="215"/>
      <c r="H93" s="219"/>
      <c r="I93" s="219"/>
      <c r="J93" s="219"/>
      <c r="K93" s="219"/>
      <c r="L93" s="220"/>
      <c r="M93" s="220"/>
      <c r="N93" s="220"/>
      <c r="O93" s="220"/>
      <c r="P93" s="220"/>
      <c r="Q93" s="220"/>
      <c r="R93" s="220"/>
      <c r="S93" s="220"/>
    </row>
    <row r="94" spans="2:19" s="213" customFormat="1" ht="12.75" customHeight="1">
      <c r="B94" s="223"/>
      <c r="C94" s="224"/>
      <c r="D94" s="224"/>
      <c r="E94" s="224"/>
      <c r="F94" s="224"/>
      <c r="G94" s="224"/>
      <c r="H94" s="225"/>
      <c r="I94" s="225"/>
      <c r="J94" s="225"/>
      <c r="K94" s="225"/>
      <c r="L94" s="225"/>
      <c r="M94" s="225"/>
      <c r="N94" s="225"/>
      <c r="O94" s="225"/>
      <c r="P94" s="226"/>
      <c r="Q94" s="226"/>
      <c r="R94" s="226"/>
      <c r="S94" s="226"/>
    </row>
    <row r="95" spans="2:19" s="213" customFormat="1" ht="12.75" customHeight="1"/>
    <row r="96" spans="2:19" s="213" customFormat="1" ht="12.75" customHeight="1"/>
    <row r="97" s="213" customFormat="1" ht="12.75" customHeight="1"/>
    <row r="98" s="213" customFormat="1" ht="12.75" customHeight="1"/>
    <row r="99" s="213" customFormat="1" ht="12.75" customHeight="1"/>
    <row r="100" s="213" customFormat="1" ht="12.75" customHeight="1"/>
    <row r="101" s="213" customFormat="1" ht="12.75" customHeight="1"/>
    <row r="102" s="213" customFormat="1" ht="12.75" customHeight="1"/>
    <row r="103" s="213" customFormat="1" ht="12.75" customHeight="1"/>
    <row r="104" s="213" customFormat="1" ht="12.75" customHeight="1"/>
    <row r="105" s="213" customFormat="1" ht="12.75" customHeight="1"/>
    <row r="106" s="213" customFormat="1" ht="12.75" customHeight="1"/>
    <row r="107" s="213" customFormat="1" ht="12.75" customHeight="1"/>
    <row r="108" s="213" customFormat="1" ht="12.75" customHeight="1"/>
    <row r="109" s="213" customFormat="1" ht="12.75" customHeight="1"/>
    <row r="110" s="213" customFormat="1" ht="12.75" customHeight="1"/>
    <row r="111" s="213" customFormat="1" ht="12.75" customHeight="1"/>
    <row r="112" s="213" customFormat="1" ht="12.75" customHeight="1"/>
    <row r="113" s="213" customFormat="1" ht="12.75" customHeight="1"/>
    <row r="114" s="213" customFormat="1" ht="12.75" customHeight="1"/>
    <row r="115" s="213" customFormat="1" ht="12.75" customHeight="1"/>
    <row r="116" s="213" customFormat="1" ht="12.75" customHeight="1"/>
    <row r="117" s="213" customFormat="1" ht="12.75" customHeight="1"/>
    <row r="118" s="213" customFormat="1" ht="12.75" customHeight="1"/>
    <row r="119" s="213" customFormat="1" ht="12.75" customHeight="1"/>
    <row r="120" s="213" customFormat="1" ht="12.75" customHeight="1"/>
    <row r="121" s="213" customFormat="1" ht="12.75" customHeight="1"/>
    <row r="122" s="213" customFormat="1" ht="12.75" customHeight="1"/>
    <row r="123" s="213" customFormat="1" ht="12.75" customHeight="1"/>
    <row r="124" s="213" customFormat="1" ht="12.75" customHeight="1"/>
    <row r="125" s="213" customFormat="1" ht="12.75" customHeight="1"/>
    <row r="126" s="213" customFormat="1" ht="12.75" customHeight="1"/>
    <row r="127" s="213" customFormat="1" ht="12.75" customHeight="1"/>
    <row r="128" s="213" customFormat="1" ht="12.75" customHeight="1"/>
    <row r="129" s="213" customFormat="1" ht="12.75" customHeight="1"/>
    <row r="130" s="213" customFormat="1" ht="12.75" customHeight="1"/>
    <row r="131" s="213" customFormat="1" ht="12.75" customHeight="1"/>
    <row r="132" s="213" customFormat="1" ht="12.75" customHeight="1"/>
    <row r="133" s="213" customFormat="1" ht="12.75" customHeight="1"/>
    <row r="134" s="213" customFormat="1" ht="12.75" customHeight="1"/>
    <row r="135" s="213" customFormat="1" ht="12.75" customHeight="1"/>
    <row r="136" s="213" customFormat="1" ht="12.75" customHeight="1"/>
    <row r="137" s="213" customFormat="1" ht="12.75" customHeight="1"/>
    <row r="138" s="213" customFormat="1" ht="12.75" customHeight="1"/>
    <row r="139" s="213" customFormat="1" ht="12.75" customHeight="1"/>
    <row r="140" s="213" customFormat="1" ht="12.75" customHeight="1"/>
    <row r="141" s="213" customFormat="1" ht="12.75" customHeight="1"/>
    <row r="142" s="213" customFormat="1" ht="12.75" customHeight="1"/>
    <row r="143" s="213" customFormat="1" ht="12.75" customHeight="1"/>
    <row r="144" s="213" customFormat="1" ht="12.75" customHeight="1"/>
    <row r="145" s="213" customFormat="1" ht="12.75" customHeight="1"/>
    <row r="146" s="213" customFormat="1" ht="12.75" customHeight="1"/>
    <row r="147" s="213" customFormat="1" ht="12.75" customHeight="1"/>
    <row r="148" s="213" customFormat="1" ht="12.75" customHeight="1"/>
    <row r="149" s="213" customFormat="1" ht="12.75" customHeight="1"/>
    <row r="150" s="213" customFormat="1" ht="12.75" customHeight="1"/>
    <row r="151" s="213" customFormat="1" ht="12.75" customHeight="1"/>
    <row r="152" s="213" customFormat="1" ht="12.75" customHeight="1"/>
    <row r="153" s="213" customFormat="1" ht="12.75" customHeight="1"/>
    <row r="154" s="213" customFormat="1" ht="12.75" customHeight="1"/>
    <row r="155" s="213" customFormat="1" ht="12.75" customHeight="1"/>
    <row r="156" s="213" customFormat="1" ht="12.75" customHeight="1"/>
    <row r="157" s="213" customFormat="1" ht="12.75" customHeight="1"/>
    <row r="158" s="213" customFormat="1" ht="12.75" customHeight="1"/>
    <row r="159" s="213" customFormat="1" ht="12.75" customHeight="1"/>
    <row r="160" s="213" customFormat="1" ht="12.75" customHeight="1"/>
    <row r="161" s="213" customFormat="1" ht="12.75" customHeight="1"/>
    <row r="162" s="213" customFormat="1" ht="12.75" customHeight="1"/>
    <row r="163" s="213" customFormat="1" ht="12.75" customHeight="1"/>
    <row r="164" s="213" customFormat="1" ht="12.75" customHeight="1"/>
    <row r="165" s="213" customFormat="1" ht="12.75" customHeight="1"/>
    <row r="166" s="213" customFormat="1" ht="12.75" customHeight="1"/>
    <row r="167" s="213" customFormat="1" ht="12.75" customHeight="1"/>
    <row r="168" s="213" customFormat="1" ht="12.75" customHeight="1"/>
    <row r="169" s="213" customFormat="1" ht="12.75" customHeight="1"/>
    <row r="170" s="213" customFormat="1" ht="12.75" customHeight="1"/>
    <row r="171" s="213" customFormat="1" ht="12.75" customHeight="1"/>
    <row r="172" s="213" customFormat="1" ht="12.75" customHeight="1"/>
    <row r="173" s="213" customFormat="1" ht="12.75" customHeight="1"/>
    <row r="174" s="213" customFormat="1" ht="12.75" customHeight="1"/>
    <row r="175" s="213" customFormat="1" ht="12.75" customHeight="1"/>
    <row r="176" s="213" customFormat="1" ht="12.75" customHeight="1"/>
    <row r="177" s="213" customFormat="1" ht="12.75" customHeight="1"/>
    <row r="178" s="213" customFormat="1" ht="12.75" customHeight="1"/>
    <row r="179" s="213" customFormat="1" ht="12.75" customHeight="1"/>
    <row r="180" s="213" customFormat="1" ht="12.75" customHeight="1"/>
    <row r="181" s="213" customFormat="1" ht="12.75" customHeight="1"/>
    <row r="182" s="213" customFormat="1" ht="12.75" customHeight="1"/>
    <row r="183" s="213" customFormat="1" ht="12.75" customHeight="1"/>
    <row r="184" s="213" customFormat="1" ht="12.75" customHeight="1"/>
    <row r="185" s="213" customFormat="1" ht="12.75" customHeight="1"/>
    <row r="186" s="213" customFormat="1" ht="12.75" customHeight="1"/>
    <row r="187" s="213" customFormat="1" ht="12.75" customHeight="1"/>
    <row r="188" s="213" customFormat="1" ht="12.75" customHeight="1"/>
    <row r="189" s="213" customFormat="1" ht="12.75" customHeight="1"/>
    <row r="190" s="213" customFormat="1" ht="12.75" customHeight="1"/>
    <row r="191" s="213" customFormat="1" ht="12.75" customHeight="1"/>
    <row r="192" s="213" customFormat="1" ht="12.75" customHeight="1"/>
    <row r="193" s="213" customFormat="1" ht="12.75" customHeight="1"/>
    <row r="194" s="213" customFormat="1" ht="12.75" customHeight="1"/>
    <row r="195" s="213" customFormat="1" ht="12.75" customHeight="1"/>
    <row r="196" s="213" customFormat="1" ht="12.75" customHeight="1"/>
    <row r="197" s="213" customFormat="1" ht="12.75" customHeight="1"/>
    <row r="198" s="213" customFormat="1" ht="12.75" customHeight="1"/>
    <row r="199" s="213" customFormat="1" ht="12.75" customHeight="1"/>
    <row r="200" s="213" customFormat="1" ht="12.75" customHeight="1"/>
    <row r="201" s="213" customFormat="1" ht="12.75" customHeight="1"/>
    <row r="202" s="213" customFormat="1" ht="12.75" customHeight="1"/>
    <row r="203" s="213" customFormat="1" ht="12.75" customHeight="1"/>
    <row r="204" s="213" customFormat="1" ht="12.75" customHeight="1"/>
    <row r="205" s="213" customFormat="1" ht="12.75" customHeight="1"/>
    <row r="206" s="213" customFormat="1" ht="12.75" customHeight="1"/>
    <row r="207" s="213" customFormat="1" ht="12.75" customHeight="1"/>
    <row r="208" s="213" customFormat="1" ht="12.75" customHeight="1"/>
    <row r="209" s="213" customFormat="1" ht="12.75" customHeight="1"/>
    <row r="210" s="213" customFormat="1" ht="12.75" customHeight="1"/>
    <row r="211" s="213" customFormat="1" ht="12.75" customHeight="1"/>
    <row r="212" s="213" customFormat="1" ht="12.75" customHeight="1"/>
    <row r="213" s="213" customFormat="1" ht="12.75" customHeight="1"/>
    <row r="214" s="213" customFormat="1" ht="12.75" customHeight="1"/>
    <row r="215" s="213" customFormat="1" ht="12.75" customHeight="1"/>
    <row r="216" s="213" customFormat="1" ht="12.75" customHeight="1"/>
    <row r="217" s="213" customFormat="1" ht="12.75" customHeight="1"/>
    <row r="218" s="213" customFormat="1" ht="12.75" customHeight="1"/>
    <row r="219" s="213" customFormat="1" ht="12.75" customHeight="1"/>
    <row r="220" s="213" customFormat="1" ht="12.75" customHeight="1"/>
    <row r="221" s="213" customFormat="1" ht="12.75" customHeight="1"/>
    <row r="222" s="213" customFormat="1" ht="12.75" customHeight="1"/>
    <row r="223" s="213" customFormat="1" ht="12.75" customHeight="1"/>
    <row r="224" s="213" customFormat="1" ht="12.75" customHeight="1"/>
    <row r="225" s="213" customFormat="1" ht="12.75" customHeight="1"/>
    <row r="226" s="213" customFormat="1" ht="12.75" customHeight="1"/>
    <row r="227" s="213" customFormat="1" ht="12.75" customHeight="1"/>
    <row r="228" s="213" customFormat="1" ht="12.75" customHeight="1"/>
    <row r="229" s="213" customFormat="1" ht="12.75" customHeight="1"/>
    <row r="230" s="213" customFormat="1" ht="12.75" customHeight="1"/>
    <row r="231" s="213" customFormat="1" ht="12.75" customHeight="1"/>
    <row r="232" s="213" customFormat="1" ht="12.75" customHeight="1"/>
    <row r="233" s="213" customFormat="1" ht="12.75" customHeight="1"/>
    <row r="234" s="213" customFormat="1" ht="12.75" customHeight="1"/>
    <row r="235" s="213" customFormat="1" ht="12.75" customHeight="1"/>
    <row r="236" s="213" customFormat="1" ht="12.75" customHeight="1"/>
    <row r="237" s="213" customFormat="1" ht="12.75" customHeight="1"/>
    <row r="238" s="213" customFormat="1" ht="12.75" customHeight="1"/>
    <row r="239" s="213" customFormat="1" ht="12.75" customHeight="1"/>
    <row r="240" s="213" customFormat="1" ht="12.75" customHeight="1"/>
    <row r="241" s="213" customFormat="1" ht="12.75" customHeight="1"/>
    <row r="242" s="213" customFormat="1" ht="12.75" customHeight="1"/>
    <row r="243" s="213" customFormat="1" ht="12.75" customHeight="1"/>
    <row r="244" s="213" customFormat="1" ht="12.75" customHeight="1"/>
    <row r="245" s="213" customFormat="1" ht="12.75" customHeight="1"/>
    <row r="246" s="213" customFormat="1" ht="12.75" customHeight="1"/>
    <row r="247" s="213" customFormat="1" ht="12.75" customHeight="1"/>
    <row r="248" s="213" customFormat="1" ht="12.75" customHeight="1"/>
    <row r="249" s="213" customFormat="1" ht="12.75" customHeight="1"/>
    <row r="250" s="213" customFormat="1" ht="12.75" customHeight="1"/>
    <row r="251" s="213" customFormat="1" ht="12.75" customHeight="1"/>
    <row r="252" s="213" customFormat="1" ht="12.75" customHeight="1"/>
    <row r="253" s="213" customFormat="1" ht="12.75" customHeight="1"/>
    <row r="254" s="213" customFormat="1" ht="12.75" customHeight="1"/>
    <row r="255" s="213" customFormat="1" ht="12.75" customHeight="1"/>
    <row r="256" s="213" customFormat="1" ht="12.75" customHeight="1"/>
    <row r="257" s="213" customFormat="1" ht="12.75" customHeight="1"/>
    <row r="258" s="213" customFormat="1" ht="12.75" customHeight="1"/>
    <row r="259" s="213" customFormat="1" ht="12.75" customHeight="1"/>
    <row r="260" s="213" customFormat="1" ht="12.75" customHeight="1"/>
    <row r="261" s="213" customFormat="1" ht="12.75" customHeight="1"/>
    <row r="262" s="213" customFormat="1" ht="12.75" customHeight="1"/>
    <row r="263" s="213" customFormat="1" ht="12.75" customHeight="1"/>
    <row r="264" s="213" customFormat="1" ht="12.75" customHeight="1"/>
    <row r="265" s="213" customFormat="1" ht="12.75" customHeight="1"/>
    <row r="266" s="213" customFormat="1" ht="12.75" customHeight="1"/>
    <row r="267" s="213" customFormat="1" ht="12.75" customHeight="1"/>
    <row r="268" s="213" customFormat="1" ht="12.75" customHeight="1"/>
    <row r="269" s="213" customFormat="1" ht="12.75" customHeight="1"/>
    <row r="270" s="213" customFormat="1" ht="12.75" customHeight="1"/>
    <row r="271" s="213" customFormat="1" ht="12.75" customHeight="1"/>
    <row r="272" s="213" customFormat="1" ht="12.75" customHeight="1"/>
    <row r="273" s="213" customFormat="1" ht="12.75" customHeight="1"/>
    <row r="274" s="213" customFormat="1" ht="12.75" customHeight="1"/>
    <row r="275" s="213" customFormat="1" ht="12.75" customHeight="1"/>
    <row r="276" s="213" customFormat="1" ht="12.75" customHeight="1"/>
    <row r="277" s="213" customFormat="1" ht="12.75" customHeight="1"/>
    <row r="278" s="213" customFormat="1" ht="12.75" customHeight="1"/>
    <row r="279" s="213" customFormat="1" ht="12.75" customHeight="1"/>
    <row r="280" s="213" customFormat="1" ht="12.75" customHeight="1"/>
    <row r="281" s="213" customFormat="1" ht="12.75" customHeight="1"/>
    <row r="282" s="213" customFormat="1" ht="12.75" customHeight="1"/>
    <row r="283" s="213" customFormat="1" ht="12.75" customHeight="1"/>
    <row r="284" s="213" customFormat="1" ht="12.75" customHeight="1"/>
    <row r="285" s="213" customFormat="1" ht="12.75" customHeight="1"/>
    <row r="286" s="213" customFormat="1" ht="12.75" customHeight="1"/>
    <row r="287" s="213" customFormat="1" ht="12.75" customHeight="1"/>
    <row r="288" s="213" customFormat="1" ht="12.75" customHeight="1"/>
    <row r="289" s="213" customFormat="1" ht="12.75" customHeight="1"/>
    <row r="290" s="213" customFormat="1" ht="12.75" customHeight="1"/>
    <row r="291" s="213" customFormat="1" ht="12.75" customHeight="1"/>
    <row r="292" s="213" customFormat="1" ht="12.75" customHeight="1"/>
    <row r="293" s="213" customFormat="1" ht="12.75" customHeight="1"/>
    <row r="294" s="213" customFormat="1" ht="12.75" customHeight="1"/>
    <row r="295" s="213" customFormat="1" ht="12.75" customHeight="1"/>
    <row r="296" s="213" customFormat="1" ht="12.75" customHeight="1"/>
    <row r="297" s="213" customFormat="1" ht="12.75" customHeight="1"/>
    <row r="298" s="213" customFormat="1" ht="12.75" customHeight="1"/>
    <row r="299" s="213" customFormat="1" ht="12.75" customHeight="1"/>
    <row r="300" s="213" customFormat="1" ht="12.75" customHeight="1"/>
    <row r="301" s="213" customFormat="1" ht="12.75" customHeight="1"/>
    <row r="302" s="213" customFormat="1" ht="12.75" customHeight="1"/>
    <row r="303" s="213" customFormat="1" ht="12.75" customHeight="1"/>
    <row r="304" s="213" customFormat="1" ht="12.75" customHeight="1"/>
    <row r="305" s="213" customFormat="1" ht="12.75" customHeight="1"/>
    <row r="306" s="213" customFormat="1" ht="12.75" customHeight="1"/>
    <row r="307" s="213" customFormat="1" ht="12.75" customHeight="1"/>
    <row r="308" s="213" customFormat="1" ht="12.75" customHeight="1"/>
    <row r="309" s="213" customFormat="1" ht="12.75" customHeight="1"/>
    <row r="310" s="213" customFormat="1" ht="12.75" customHeight="1"/>
    <row r="311" s="213" customFormat="1" ht="12.75" customHeight="1"/>
    <row r="312" s="213" customFormat="1" ht="12.75" customHeight="1"/>
    <row r="313" s="213" customFormat="1" ht="12.75" customHeight="1"/>
    <row r="314" s="213" customFormat="1" ht="12.75" customHeight="1"/>
    <row r="315" s="213" customFormat="1" ht="12.75" customHeight="1"/>
    <row r="316" s="213" customFormat="1" ht="12.75" customHeight="1"/>
    <row r="317" s="213" customFormat="1" ht="12.75" customHeight="1"/>
    <row r="318" s="213" customFormat="1" ht="12.75" customHeight="1"/>
    <row r="319" s="213" customFormat="1" ht="12.75" customHeight="1"/>
    <row r="320" s="213" customFormat="1" ht="12.75" customHeight="1"/>
    <row r="321" s="213" customFormat="1" ht="12.75" customHeight="1"/>
    <row r="322" s="213" customFormat="1" ht="12.75" customHeight="1"/>
    <row r="323" s="213" customFormat="1" ht="12.75" customHeight="1"/>
    <row r="324" s="213" customFormat="1" ht="12.75" customHeight="1"/>
    <row r="325" s="213" customFormat="1" ht="12.75" customHeight="1"/>
    <row r="326" s="213" customFormat="1" ht="12.75" customHeight="1"/>
    <row r="327" s="213" customFormat="1" ht="12.75" customHeight="1"/>
    <row r="328" s="213" customFormat="1" ht="12.75" customHeight="1"/>
    <row r="329" s="213" customFormat="1" ht="12.75" customHeight="1"/>
    <row r="330" s="213" customFormat="1" ht="12.75" customHeight="1"/>
    <row r="331" s="213" customFormat="1" ht="12.75" customHeight="1"/>
    <row r="332" s="213" customFormat="1" ht="12.75" customHeight="1"/>
    <row r="333" s="213" customFormat="1" ht="12.75" customHeight="1"/>
    <row r="334" s="213" customFormat="1" ht="12.75" customHeight="1"/>
    <row r="335" s="213" customFormat="1" ht="12.75" customHeight="1"/>
    <row r="336" s="213" customFormat="1" ht="12.75" customHeight="1"/>
    <row r="337" s="213" customFormat="1" ht="12.75" customHeight="1"/>
    <row r="338" s="213" customFormat="1" ht="12.75" customHeight="1"/>
    <row r="339" s="213" customFormat="1" ht="12.75" customHeight="1"/>
    <row r="340" s="213" customFormat="1" ht="12.75" customHeight="1"/>
    <row r="341" s="213" customFormat="1" ht="12.75" customHeight="1"/>
    <row r="342" s="213" customFormat="1" ht="12.75" customHeight="1"/>
    <row r="343" s="213" customFormat="1" ht="12.75" customHeight="1"/>
    <row r="344" s="213" customFormat="1" ht="12.75" customHeight="1"/>
    <row r="345" s="213" customFormat="1" ht="12.75" customHeight="1"/>
    <row r="346" s="213" customFormat="1" ht="12.75" customHeight="1"/>
    <row r="347" s="213" customFormat="1" ht="12.75" customHeight="1"/>
    <row r="348" s="213" customFormat="1" ht="12.75" customHeight="1"/>
    <row r="349" s="213" customFormat="1" ht="12.75" customHeight="1"/>
    <row r="350" s="213" customFormat="1" ht="12.75" customHeight="1"/>
    <row r="351" s="213" customFormat="1" ht="12.75" customHeight="1"/>
    <row r="352" s="213" customFormat="1" ht="12.75" customHeight="1"/>
    <row r="353" s="213" customFormat="1" ht="12.75" customHeight="1"/>
    <row r="354" s="213" customFormat="1" ht="12.75" customHeight="1"/>
    <row r="355" s="213" customFormat="1" ht="12.75" customHeight="1"/>
    <row r="356" s="213" customFormat="1" ht="12.75" customHeight="1"/>
    <row r="357" s="213" customFormat="1" ht="12.75" customHeight="1"/>
    <row r="358" s="213" customFormat="1" ht="12.75" customHeight="1"/>
    <row r="359" s="213" customFormat="1" ht="12.75" customHeight="1"/>
    <row r="360" s="213" customFormat="1" ht="12.75" customHeight="1"/>
    <row r="361" s="213" customFormat="1" ht="12.75" customHeight="1"/>
    <row r="362" s="213" customFormat="1" ht="12.75" customHeight="1"/>
    <row r="363" s="213" customFormat="1" ht="12.75" customHeight="1"/>
    <row r="364" s="213" customFormat="1" ht="12.75" customHeight="1"/>
    <row r="365" s="213" customFormat="1" ht="12.75" customHeight="1"/>
    <row r="366" s="213" customFormat="1" ht="12.75" customHeight="1"/>
    <row r="367" s="213" customFormat="1" ht="12.75" customHeight="1"/>
    <row r="368" s="213" customFormat="1" ht="12.75" customHeight="1"/>
    <row r="369" s="213" customFormat="1" ht="12.75" customHeight="1"/>
    <row r="370" s="213" customFormat="1" ht="12.75" customHeight="1"/>
    <row r="371" s="213" customFormat="1" ht="12.75" customHeight="1"/>
    <row r="372" s="213" customFormat="1" ht="12.75" customHeight="1"/>
    <row r="373" s="213" customFormat="1" ht="12.75" customHeight="1"/>
    <row r="374" s="213" customFormat="1" ht="12.75" customHeight="1"/>
    <row r="375" s="213" customFormat="1" ht="12.75" customHeight="1"/>
    <row r="376" s="213" customFormat="1" ht="12.75" customHeight="1"/>
    <row r="377" s="213" customFormat="1" ht="12.75" customHeight="1"/>
    <row r="378" s="213" customFormat="1" ht="12.75" customHeight="1"/>
    <row r="379" s="213" customFormat="1" ht="12.75" customHeight="1"/>
    <row r="380" s="213" customFormat="1" ht="12.75" customHeight="1"/>
    <row r="381" s="213" customFormat="1" ht="12.75" customHeight="1"/>
    <row r="382" s="213" customFormat="1" ht="12.75" customHeight="1"/>
    <row r="383" s="213" customFormat="1" ht="12.75" customHeight="1"/>
    <row r="384" s="213" customFormat="1" ht="12.75" customHeight="1"/>
    <row r="385" s="213" customFormat="1" ht="12.75" customHeight="1"/>
    <row r="386" s="213" customFormat="1" ht="12.75" customHeight="1"/>
    <row r="387" s="213" customFormat="1" ht="12.75" customHeight="1"/>
    <row r="388" s="213" customFormat="1" ht="12.75" customHeight="1"/>
    <row r="389" s="213" customFormat="1" ht="12.75" customHeight="1"/>
    <row r="390" s="213" customFormat="1" ht="12.75" customHeight="1"/>
    <row r="391" s="213" customFormat="1" ht="12.75" customHeight="1"/>
    <row r="392" s="213" customFormat="1" ht="12.75" customHeight="1"/>
    <row r="393" s="213" customFormat="1" ht="12.75" customHeight="1"/>
    <row r="394" s="213" customFormat="1" ht="12.75" customHeight="1"/>
    <row r="395" s="213" customFormat="1" ht="12.75" customHeight="1"/>
    <row r="396" s="213" customFormat="1" ht="12.75" customHeight="1"/>
    <row r="397" s="213" customFormat="1" ht="12.75" customHeight="1"/>
    <row r="398" s="213" customFormat="1" ht="12.75" customHeight="1"/>
    <row r="399" s="213" customFormat="1" ht="12.75" customHeight="1"/>
    <row r="400" s="213" customFormat="1" ht="12.75" customHeight="1"/>
    <row r="401" s="213" customFormat="1" ht="12.75" customHeight="1"/>
    <row r="402" s="213" customFormat="1" ht="12.75" customHeight="1"/>
    <row r="403" s="213" customFormat="1" ht="12.75" customHeight="1"/>
    <row r="404" s="213" customFormat="1" ht="12.75" customHeight="1"/>
    <row r="405" s="213" customFormat="1" ht="12.75" customHeight="1"/>
    <row r="406" s="213" customFormat="1" ht="12.75" customHeight="1"/>
    <row r="407" s="213" customFormat="1" ht="12.75" customHeight="1"/>
    <row r="408" s="213" customFormat="1" ht="12.75" customHeight="1"/>
    <row r="409" s="213" customFormat="1" ht="12.75" customHeight="1"/>
    <row r="410" s="213" customFormat="1" ht="12.75" customHeight="1"/>
    <row r="411" s="213" customFormat="1" ht="12.75" customHeight="1"/>
    <row r="412" s="213" customFormat="1" ht="12.75" customHeight="1"/>
    <row r="413" s="213" customFormat="1" ht="12.75" customHeight="1"/>
    <row r="414" s="213" customFormat="1" ht="12.75" customHeight="1"/>
    <row r="415" s="213" customFormat="1" ht="12.75" customHeight="1"/>
    <row r="416" s="213" customFormat="1" ht="12.75" customHeight="1"/>
    <row r="417" s="213" customFormat="1" ht="12.75" customHeight="1"/>
    <row r="418" s="213" customFormat="1" ht="12.75" customHeight="1"/>
    <row r="419" s="213" customFormat="1" ht="12.75" customHeight="1"/>
    <row r="420" s="213" customFormat="1" ht="12.75" customHeight="1"/>
    <row r="421" s="213" customFormat="1" ht="12.75" customHeight="1"/>
    <row r="422" s="213" customFormat="1" ht="12.75" customHeight="1"/>
    <row r="423" s="213" customFormat="1" ht="12.75" customHeight="1"/>
    <row r="424" s="213" customFormat="1" ht="12.75" customHeight="1"/>
    <row r="425" s="213" customFormat="1" ht="12.75" customHeight="1"/>
    <row r="426" s="213" customFormat="1" ht="12.75" customHeight="1"/>
    <row r="427" s="213" customFormat="1" ht="12.75" customHeight="1"/>
    <row r="428" s="213" customFormat="1" ht="12.75" customHeight="1"/>
    <row r="429" s="213" customFormat="1" ht="12.75" customHeight="1"/>
    <row r="430" s="213" customFormat="1" ht="12.75" customHeight="1"/>
    <row r="431" s="213" customFormat="1" ht="12.75" customHeight="1"/>
    <row r="432" s="213" customFormat="1" ht="12.75" customHeight="1"/>
    <row r="433" s="213" customFormat="1" ht="12.75" customHeight="1"/>
    <row r="434" s="213" customFormat="1" ht="12.75" customHeight="1"/>
    <row r="435" s="213" customFormat="1" ht="12.75" customHeight="1"/>
    <row r="436" s="213" customFormat="1" ht="12.75" customHeight="1"/>
    <row r="437" s="213" customFormat="1" ht="12.75" customHeight="1"/>
    <row r="438" s="213" customFormat="1" ht="12.75" customHeight="1"/>
    <row r="439" s="213" customFormat="1" ht="12.75" customHeight="1"/>
    <row r="440" s="213" customFormat="1" ht="12.75" customHeight="1"/>
    <row r="441" s="213" customFormat="1" ht="12.75" customHeight="1"/>
    <row r="442" s="213" customFormat="1" ht="12.75" customHeight="1"/>
    <row r="443" s="213" customFormat="1" ht="12.75" customHeight="1"/>
    <row r="444" s="213" customFormat="1" ht="12.75" customHeight="1"/>
    <row r="445" s="213" customFormat="1" ht="12.75" customHeight="1"/>
    <row r="446" s="213" customFormat="1" ht="12.75" customHeight="1"/>
    <row r="447" s="213" customFormat="1" ht="12.75" customHeight="1"/>
    <row r="448" s="213" customFormat="1" ht="12.75" customHeight="1"/>
    <row r="449" s="213" customFormat="1" ht="12.75" customHeight="1"/>
    <row r="450" s="213" customFormat="1" ht="12.75" customHeight="1"/>
    <row r="451" s="213" customFormat="1" ht="12.75" customHeight="1"/>
    <row r="452" s="213" customFormat="1" ht="12.75" customHeight="1"/>
    <row r="453" s="213" customFormat="1" ht="12.75" customHeight="1"/>
    <row r="454" s="213" customFormat="1" ht="12.75" customHeight="1"/>
    <row r="455" s="213" customFormat="1" ht="12.75" customHeight="1"/>
    <row r="456" s="213" customFormat="1" ht="12.75" customHeight="1"/>
    <row r="457" s="213" customFormat="1" ht="12.75" customHeight="1"/>
    <row r="458" s="213" customFormat="1" ht="12.75" customHeight="1"/>
    <row r="459" s="213" customFormat="1" ht="12.75" customHeight="1"/>
    <row r="460" s="213" customFormat="1" ht="12.75" customHeight="1"/>
    <row r="461" s="213" customFormat="1" ht="12.75" customHeight="1"/>
    <row r="462" s="213" customFormat="1" ht="12.75" customHeight="1"/>
    <row r="463" s="213" customFormat="1" ht="12.75" customHeight="1"/>
    <row r="464" s="213" customFormat="1" ht="12.75" customHeight="1"/>
    <row r="465" s="213" customFormat="1" ht="12.75" customHeight="1"/>
    <row r="466" s="213" customFormat="1" ht="12.75" customHeight="1"/>
    <row r="467" s="213" customFormat="1" ht="12.75" customHeight="1"/>
    <row r="468" s="213" customFormat="1" ht="12.75" customHeight="1"/>
    <row r="469" s="213" customFormat="1" ht="12.75" customHeight="1"/>
    <row r="470" s="213" customFormat="1" ht="12.75" customHeight="1"/>
    <row r="471" s="213" customFormat="1" ht="12.75" customHeight="1"/>
    <row r="472" s="213" customFormat="1" ht="12.75" customHeight="1"/>
    <row r="473" s="213" customFormat="1" ht="12.75" customHeight="1"/>
    <row r="474" s="213" customFormat="1" ht="12.75" customHeight="1"/>
    <row r="475" s="213" customFormat="1" ht="12.75" customHeight="1"/>
    <row r="476" s="213" customFormat="1" ht="12.75" customHeight="1"/>
    <row r="477" s="213" customFormat="1" ht="12.75" customHeight="1"/>
    <row r="478" s="213" customFormat="1" ht="12.75" customHeight="1"/>
    <row r="479" s="213" customFormat="1" ht="12.75" customHeight="1"/>
    <row r="480" s="213" customFormat="1" ht="12.75" customHeight="1"/>
    <row r="481" s="213" customFormat="1" ht="12.75" customHeight="1"/>
    <row r="482" s="213" customFormat="1" ht="12.75" customHeight="1"/>
    <row r="483" s="213" customFormat="1" ht="12.75" customHeight="1"/>
    <row r="484" s="213" customFormat="1" ht="12.75" customHeight="1"/>
    <row r="485" s="213" customFormat="1" ht="12.75" customHeight="1"/>
    <row r="486" s="213" customFormat="1" ht="12.75" customHeight="1"/>
    <row r="487" s="213" customFormat="1" ht="12.75" customHeight="1"/>
    <row r="488" s="213" customFormat="1" ht="12.75" customHeight="1"/>
    <row r="489" s="213" customFormat="1" ht="12.75" customHeight="1"/>
    <row r="490" s="213" customFormat="1" ht="12.75" customHeight="1"/>
    <row r="491" s="213" customFormat="1" ht="12.75" customHeight="1"/>
    <row r="492" s="213" customFormat="1" ht="12.75" customHeight="1"/>
    <row r="493" s="213" customFormat="1" ht="12.75" customHeight="1"/>
    <row r="494" s="213" customFormat="1" ht="12.75" customHeight="1"/>
    <row r="495" s="213" customFormat="1" ht="12.75" customHeight="1"/>
    <row r="496" s="213" customFormat="1" ht="12.75" customHeight="1"/>
    <row r="497" s="213" customFormat="1" ht="12.75" customHeight="1"/>
    <row r="498" s="213" customFormat="1" ht="12.75" customHeight="1"/>
    <row r="499" s="213" customFormat="1" ht="12.75" customHeight="1"/>
    <row r="500" s="213" customFormat="1" ht="12.75" customHeight="1"/>
    <row r="501" s="213" customFormat="1" ht="12.75" customHeight="1"/>
    <row r="502" s="213" customFormat="1" ht="12.75" customHeight="1"/>
    <row r="503" s="213" customFormat="1" ht="12.75" customHeight="1"/>
    <row r="504" s="213" customFormat="1" ht="12.75" customHeight="1"/>
    <row r="505" s="213" customFormat="1" ht="12.75" customHeight="1"/>
    <row r="506" s="213" customFormat="1" ht="12.75" customHeight="1"/>
    <row r="507" s="213" customFormat="1" ht="12.75" customHeight="1"/>
    <row r="508" s="213" customFormat="1" ht="12.75" customHeight="1"/>
    <row r="509" s="213" customFormat="1" ht="12.75" customHeight="1"/>
    <row r="510" s="213" customFormat="1" ht="12.75" customHeight="1"/>
    <row r="511" s="213" customFormat="1" ht="12.75" customHeight="1"/>
    <row r="512" s="213" customFormat="1" ht="12.75" customHeight="1"/>
    <row r="513" s="213" customFormat="1" ht="12.75" customHeight="1"/>
    <row r="514" s="213" customFormat="1" ht="12.75" customHeight="1"/>
    <row r="515" s="213" customFormat="1" ht="12.75" customHeight="1"/>
    <row r="516" s="213" customFormat="1" ht="12.75" customHeight="1"/>
    <row r="517" s="213" customFormat="1" ht="12.75" customHeight="1"/>
    <row r="518" s="213" customFormat="1" ht="12.75" customHeight="1"/>
    <row r="519" s="213" customFormat="1" ht="12.75" customHeight="1"/>
    <row r="520" s="213" customFormat="1" ht="12.75" customHeight="1"/>
    <row r="521" s="213" customFormat="1" ht="12.75" customHeight="1"/>
    <row r="522" s="213" customFormat="1" ht="12.75" customHeight="1"/>
    <row r="523" s="213" customFormat="1" ht="12.75" customHeight="1"/>
    <row r="524" s="213" customFormat="1" ht="12.75" customHeight="1"/>
    <row r="525" s="213" customFormat="1" ht="12.75" customHeight="1"/>
    <row r="526" s="213" customFormat="1" ht="12.75" customHeight="1"/>
    <row r="527" s="213" customFormat="1" ht="12.75" customHeight="1"/>
    <row r="528" s="213" customFormat="1" ht="12.75" customHeight="1"/>
    <row r="529" s="213" customFormat="1" ht="12.75" customHeight="1"/>
    <row r="530" s="213" customFormat="1" ht="12.75" customHeight="1"/>
    <row r="531" s="213" customFormat="1" ht="12.75" customHeight="1"/>
    <row r="532" s="213" customFormat="1" ht="12.75" customHeight="1"/>
    <row r="533" s="213" customFormat="1" ht="12.75" customHeight="1"/>
    <row r="534" s="213" customFormat="1" ht="12.75" customHeight="1"/>
    <row r="535" s="213" customFormat="1" ht="12.75" customHeight="1"/>
    <row r="536" s="213" customFormat="1" ht="12.75" customHeight="1"/>
    <row r="537" s="213" customFormat="1" ht="12.75" customHeight="1"/>
    <row r="538" s="213" customFormat="1" ht="12.75" customHeight="1"/>
    <row r="539" s="213" customFormat="1" ht="12.75" customHeight="1"/>
    <row r="540" s="213" customFormat="1" ht="12.75" customHeight="1"/>
    <row r="541" s="213" customFormat="1" ht="12.75" customHeight="1"/>
    <row r="542" s="213" customFormat="1" ht="12.75" customHeight="1"/>
    <row r="543" s="213" customFormat="1" ht="12.75" customHeight="1"/>
    <row r="544" s="213" customFormat="1" ht="12.75" customHeight="1"/>
    <row r="545" s="213" customFormat="1" ht="12.75" customHeight="1"/>
    <row r="546" s="213" customFormat="1" ht="12.75" customHeight="1"/>
    <row r="547" s="213" customFormat="1" ht="12.75" customHeight="1"/>
    <row r="548" s="213" customFormat="1" ht="12.75" customHeight="1"/>
    <row r="549" s="213" customFormat="1" ht="12.75" customHeight="1"/>
    <row r="550" s="213" customFormat="1" ht="12.75" customHeight="1"/>
    <row r="551" s="213" customFormat="1" ht="12.75" customHeight="1"/>
    <row r="552" s="213" customFormat="1" ht="12.75" customHeight="1"/>
    <row r="553" s="213" customFormat="1" ht="12.75" customHeight="1"/>
    <row r="554" s="213" customFormat="1" ht="12.75" customHeight="1"/>
    <row r="555" s="213" customFormat="1" ht="12.75" customHeight="1"/>
    <row r="556" s="213" customFormat="1" ht="12.75" customHeight="1"/>
    <row r="557" s="213" customFormat="1" ht="12.75" customHeight="1"/>
    <row r="558" s="213" customFormat="1" ht="12.75" customHeight="1"/>
    <row r="559" s="213" customFormat="1" ht="12.75" customHeight="1"/>
    <row r="560" s="213" customFormat="1" ht="12.75" customHeight="1"/>
    <row r="561" s="213" customFormat="1" ht="12.75" customHeight="1"/>
    <row r="562" s="213" customFormat="1" ht="12.75" customHeight="1"/>
    <row r="563" s="213" customFormat="1" ht="12.75" customHeight="1"/>
    <row r="564" s="213" customFormat="1" ht="12.75" customHeight="1"/>
    <row r="565" s="213" customFormat="1" ht="12.75" customHeight="1"/>
    <row r="566" s="213" customFormat="1" ht="12.75" customHeight="1"/>
    <row r="567" s="213" customFormat="1" ht="12.75" customHeight="1"/>
    <row r="568" s="213" customFormat="1" ht="12.75" customHeight="1"/>
    <row r="569" s="213" customFormat="1" ht="12.75" customHeight="1"/>
    <row r="570" s="213" customFormat="1" ht="12.75" customHeight="1"/>
    <row r="571" s="213" customFormat="1" ht="12.75" customHeight="1"/>
    <row r="572" s="213" customFormat="1" ht="12.75" customHeight="1"/>
    <row r="573" s="213" customFormat="1" ht="12.75" customHeight="1"/>
    <row r="574" s="213" customFormat="1" ht="12.75" customHeight="1"/>
    <row r="575" s="213" customFormat="1" ht="12.75" customHeight="1"/>
    <row r="576" s="213" customFormat="1" ht="12.75" customHeight="1"/>
    <row r="577" s="213" customFormat="1" ht="12.75" customHeight="1"/>
    <row r="578" s="213" customFormat="1" ht="12.75" customHeight="1"/>
    <row r="579" s="213" customFormat="1" ht="12.75" customHeight="1"/>
    <row r="580" s="213" customFormat="1" ht="12.75" customHeight="1"/>
    <row r="581" s="213" customFormat="1" ht="12.75" customHeight="1"/>
    <row r="582" s="213" customFormat="1" ht="12.75" customHeight="1"/>
    <row r="583" s="213" customFormat="1" ht="12.75" customHeight="1"/>
    <row r="584" s="213" customFormat="1" ht="12.75" customHeight="1"/>
    <row r="585" s="213" customFormat="1" ht="12.75" customHeight="1"/>
    <row r="586" s="213" customFormat="1" ht="12.75" customHeight="1"/>
    <row r="587" s="213" customFormat="1" ht="12.75" customHeight="1"/>
    <row r="588" s="213" customFormat="1" ht="12.75" customHeight="1"/>
    <row r="589" s="213" customFormat="1" ht="12.75" customHeight="1"/>
    <row r="590" s="213" customFormat="1" ht="12.75" customHeight="1"/>
    <row r="591" s="213" customFormat="1" ht="12.75" customHeight="1"/>
    <row r="592" s="213" customFormat="1" ht="12.75" customHeight="1"/>
    <row r="593" s="213" customFormat="1" ht="12.75" customHeight="1"/>
    <row r="594" s="213" customFormat="1" ht="12.75" customHeight="1"/>
    <row r="595" s="213" customFormat="1" ht="12.75" customHeight="1"/>
    <row r="596" s="213" customFormat="1" ht="12.75" customHeight="1"/>
    <row r="597" s="213" customFormat="1" ht="12.75" customHeight="1"/>
    <row r="598" s="213" customFormat="1" ht="12.75" customHeight="1"/>
    <row r="599" s="213" customFormat="1" ht="12.75" customHeight="1"/>
    <row r="600" s="213" customFormat="1" ht="12.75" customHeight="1"/>
    <row r="601" s="213" customFormat="1" ht="12.75" customHeight="1"/>
    <row r="602" s="213" customFormat="1" ht="12.75" customHeight="1"/>
    <row r="603" s="213" customFormat="1" ht="12.75" customHeight="1"/>
    <row r="604" s="213" customFormat="1" ht="12.75" customHeight="1"/>
    <row r="605" s="213" customFormat="1" ht="12.75" customHeight="1"/>
    <row r="606" s="213" customFormat="1" ht="12.75" customHeight="1"/>
    <row r="607" s="213" customFormat="1" ht="12.75" customHeight="1"/>
    <row r="608" s="213" customFormat="1" ht="12.75" customHeight="1"/>
    <row r="609" s="213" customFormat="1" ht="12.75" customHeight="1"/>
    <row r="610" s="213" customFormat="1" ht="12.75" customHeight="1"/>
    <row r="611" s="213" customFormat="1" ht="12.75" customHeight="1"/>
    <row r="612" s="213" customFormat="1" ht="12.75" customHeight="1"/>
    <row r="613" s="213" customFormat="1" ht="12.75" customHeight="1"/>
    <row r="614" s="213" customFormat="1" ht="12.75" customHeight="1"/>
    <row r="615" s="213" customFormat="1" ht="12.75" customHeight="1"/>
    <row r="616" s="213" customFormat="1" ht="12.75" customHeight="1"/>
    <row r="617" s="213" customFormat="1" ht="12.75" customHeight="1"/>
    <row r="618" s="213" customFormat="1" ht="12.75" customHeight="1"/>
    <row r="619" s="213" customFormat="1" ht="12.75" customHeight="1"/>
    <row r="620" s="213" customFormat="1" ht="12.75" customHeight="1"/>
    <row r="621" s="213" customFormat="1" ht="12.75" customHeight="1"/>
    <row r="622" s="213" customFormat="1" ht="12.75" customHeight="1"/>
    <row r="623" s="213" customFormat="1" ht="12.75" customHeight="1"/>
    <row r="624" s="213" customFormat="1" ht="12.75" customHeight="1"/>
    <row r="625" s="213" customFormat="1" ht="12.75" customHeight="1"/>
    <row r="626" s="213" customFormat="1" ht="12.75" customHeight="1"/>
    <row r="627" s="213" customFormat="1" ht="12.75" customHeight="1"/>
    <row r="628" s="213" customFormat="1" ht="12.75" customHeight="1"/>
    <row r="629" s="213" customFormat="1" ht="12.75" customHeight="1"/>
    <row r="630" s="213" customFormat="1" ht="12.75" customHeight="1"/>
    <row r="631" s="213" customFormat="1" ht="12.75" customHeight="1"/>
    <row r="632" s="213" customFormat="1" ht="12.75" customHeight="1"/>
    <row r="633" s="213" customFormat="1" ht="12.75" customHeight="1"/>
    <row r="634" s="213" customFormat="1" ht="12.75" customHeight="1"/>
    <row r="635" s="213" customFormat="1" ht="12.75" customHeight="1"/>
    <row r="636" s="213" customFormat="1" ht="12.75" customHeight="1"/>
    <row r="637" s="213" customFormat="1" ht="12.75" customHeight="1"/>
    <row r="638" s="213" customFormat="1" ht="12.75" customHeight="1"/>
    <row r="639" s="213" customFormat="1" ht="12.75" customHeight="1"/>
    <row r="640" s="213" customFormat="1" ht="12.75" customHeight="1"/>
    <row r="641" s="213" customFormat="1" ht="12.75" customHeight="1"/>
    <row r="642" s="213" customFormat="1" ht="12.75" customHeight="1"/>
    <row r="643" s="213" customFormat="1" ht="12.75" customHeight="1"/>
    <row r="644" s="213" customFormat="1" ht="12.75" customHeight="1"/>
    <row r="645" s="213" customFormat="1" ht="12.75" customHeight="1"/>
    <row r="646" s="213" customFormat="1" ht="12.75" customHeight="1"/>
    <row r="647" s="213" customFormat="1" ht="12.75" customHeight="1"/>
    <row r="648" s="213" customFormat="1" ht="12.75" customHeight="1"/>
    <row r="649" s="213" customFormat="1" ht="12.75" customHeight="1"/>
    <row r="650" s="213" customFormat="1" ht="12.75" customHeight="1"/>
    <row r="651" s="213" customFormat="1" ht="12.75" customHeight="1"/>
    <row r="652" s="213" customFormat="1" ht="12.75" customHeight="1"/>
    <row r="653" s="213" customFormat="1" ht="12.75" customHeight="1"/>
    <row r="654" s="213" customFormat="1" ht="12.75" customHeight="1"/>
    <row r="655" s="213" customFormat="1" ht="12.75" customHeight="1"/>
    <row r="656" s="213" customFormat="1" ht="12.75" customHeight="1"/>
    <row r="657" s="213" customFormat="1" ht="12.75" customHeight="1"/>
    <row r="658" s="213" customFormat="1" ht="12.75" customHeight="1"/>
    <row r="659" s="213" customFormat="1" ht="12.75" customHeight="1"/>
    <row r="660" s="213" customFormat="1" ht="12.75" customHeight="1"/>
    <row r="661" s="213" customFormat="1" ht="12.75" customHeight="1"/>
    <row r="662" s="213" customFormat="1" ht="12.75" customHeight="1"/>
    <row r="663" s="213" customFormat="1" ht="12.75" customHeight="1"/>
    <row r="664" s="213" customFormat="1" ht="12.75" customHeight="1"/>
    <row r="665" s="213" customFormat="1" ht="12.75" customHeight="1"/>
    <row r="666" s="213" customFormat="1" ht="12.75" customHeight="1"/>
    <row r="667" s="213" customFormat="1" ht="12.75" customHeight="1"/>
    <row r="668" s="213" customFormat="1" ht="12.75" customHeight="1"/>
    <row r="669" s="213" customFormat="1" ht="12.75" customHeight="1"/>
    <row r="670" s="213" customFormat="1" ht="12.75" customHeight="1"/>
    <row r="671" s="213" customFormat="1" ht="12.75" customHeight="1"/>
    <row r="672" s="213" customFormat="1" ht="12.75" customHeight="1"/>
    <row r="673" s="213" customFormat="1" ht="12.75" customHeight="1"/>
    <row r="674" s="213" customFormat="1" ht="12.75" customHeight="1"/>
    <row r="675" s="213" customFormat="1" ht="12.75" customHeight="1"/>
    <row r="676" s="213" customFormat="1" ht="12.75" customHeight="1"/>
    <row r="677" s="213" customFormat="1" ht="12.75" customHeight="1"/>
    <row r="678" s="213" customFormat="1" ht="12.75" customHeight="1"/>
    <row r="679" s="213" customFormat="1" ht="12.75" customHeight="1"/>
    <row r="680" s="213" customFormat="1" ht="12.75" customHeight="1"/>
    <row r="681" s="213" customFormat="1" ht="12.75" customHeight="1"/>
    <row r="682" s="213" customFormat="1" ht="12.75" customHeight="1"/>
    <row r="683" s="213" customFormat="1" ht="12.75" customHeight="1"/>
    <row r="684" s="213" customFormat="1" ht="12.75" customHeight="1"/>
    <row r="685" s="213" customFormat="1" ht="12.75" customHeight="1"/>
  </sheetData>
  <mergeCells count="147">
    <mergeCell ref="L10:S16"/>
    <mergeCell ref="D13:E14"/>
    <mergeCell ref="F13:G13"/>
    <mergeCell ref="D15:G15"/>
    <mergeCell ref="H15:I15"/>
    <mergeCell ref="J15:K15"/>
    <mergeCell ref="B17:G18"/>
    <mergeCell ref="H17:M17"/>
    <mergeCell ref="N17:S17"/>
    <mergeCell ref="F7:G7"/>
    <mergeCell ref="D9:G9"/>
    <mergeCell ref="H9:I9"/>
    <mergeCell ref="F14:G14"/>
    <mergeCell ref="D16:G16"/>
    <mergeCell ref="H16:I16"/>
    <mergeCell ref="J16:K16"/>
    <mergeCell ref="B1:S1"/>
    <mergeCell ref="B20:S20"/>
    <mergeCell ref="H18:M18"/>
    <mergeCell ref="N18:S18"/>
    <mergeCell ref="B2:S2"/>
    <mergeCell ref="B3:B16"/>
    <mergeCell ref="C3:C16"/>
    <mergeCell ref="D3:G5"/>
    <mergeCell ref="H3:I4"/>
    <mergeCell ref="J3:S9"/>
    <mergeCell ref="D6:E7"/>
    <mergeCell ref="F6:G6"/>
    <mergeCell ref="D8:G8"/>
    <mergeCell ref="H8:I8"/>
    <mergeCell ref="D10:G12"/>
    <mergeCell ref="H10:I11"/>
    <mergeCell ref="J10:K11"/>
    <mergeCell ref="L25:M25"/>
    <mergeCell ref="L21:M21"/>
    <mergeCell ref="J26:K26"/>
    <mergeCell ref="L26:M26"/>
    <mergeCell ref="J33:K33"/>
    <mergeCell ref="D60:E61"/>
    <mergeCell ref="F60:G60"/>
    <mergeCell ref="F61:G61"/>
    <mergeCell ref="D62:G62"/>
    <mergeCell ref="H62:I62"/>
    <mergeCell ref="J57:S63"/>
    <mergeCell ref="D23:E24"/>
    <mergeCell ref="F23:G23"/>
    <mergeCell ref="F24:G24"/>
    <mergeCell ref="N34:S34"/>
    <mergeCell ref="N35:S35"/>
    <mergeCell ref="D27:G29"/>
    <mergeCell ref="H27:I28"/>
    <mergeCell ref="D26:G26"/>
    <mergeCell ref="H26:I26"/>
    <mergeCell ref="D21:G22"/>
    <mergeCell ref="H21:I21"/>
    <mergeCell ref="N21:S26"/>
    <mergeCell ref="J21:K21"/>
    <mergeCell ref="D70:G70"/>
    <mergeCell ref="H70:I70"/>
    <mergeCell ref="J70:K70"/>
    <mergeCell ref="D25:G25"/>
    <mergeCell ref="H25:I25"/>
    <mergeCell ref="J25:K25"/>
    <mergeCell ref="F68:G68"/>
    <mergeCell ref="D69:G69"/>
    <mergeCell ref="H69:I69"/>
    <mergeCell ref="B34:G35"/>
    <mergeCell ref="H34:M34"/>
    <mergeCell ref="H35:M35"/>
    <mergeCell ref="J27:K28"/>
    <mergeCell ref="L27:S33"/>
    <mergeCell ref="D30:E31"/>
    <mergeCell ref="F30:G30"/>
    <mergeCell ref="F31:G31"/>
    <mergeCell ref="D32:G32"/>
    <mergeCell ref="H32:I32"/>
    <mergeCell ref="J32:K32"/>
    <mergeCell ref="D33:G33"/>
    <mergeCell ref="H33:I33"/>
    <mergeCell ref="B21:B33"/>
    <mergeCell ref="C21:C33"/>
    <mergeCell ref="D42:G42"/>
    <mergeCell ref="H42:I42"/>
    <mergeCell ref="J42:K42"/>
    <mergeCell ref="D43:G43"/>
    <mergeCell ref="H43:I43"/>
    <mergeCell ref="J43:K43"/>
    <mergeCell ref="B37:S37"/>
    <mergeCell ref="B38:B50"/>
    <mergeCell ref="C38:C50"/>
    <mergeCell ref="D38:G39"/>
    <mergeCell ref="H38:I38"/>
    <mergeCell ref="J38:K38"/>
    <mergeCell ref="L38:S43"/>
    <mergeCell ref="D40:E41"/>
    <mergeCell ref="F40:G40"/>
    <mergeCell ref="F41:G41"/>
    <mergeCell ref="D44:G46"/>
    <mergeCell ref="H44:I45"/>
    <mergeCell ref="J44:K45"/>
    <mergeCell ref="L44:S50"/>
    <mergeCell ref="D47:E48"/>
    <mergeCell ref="F47:G47"/>
    <mergeCell ref="F48:G48"/>
    <mergeCell ref="D49:G49"/>
    <mergeCell ref="H49:I49"/>
    <mergeCell ref="J49:K49"/>
    <mergeCell ref="D50:G50"/>
    <mergeCell ref="H50:I50"/>
    <mergeCell ref="J50:K50"/>
    <mergeCell ref="B51:G52"/>
    <mergeCell ref="H51:K51"/>
    <mergeCell ref="L51:S51"/>
    <mergeCell ref="H52:K52"/>
    <mergeCell ref="C53:D54"/>
    <mergeCell ref="E53:G53"/>
    <mergeCell ref="H53:K53"/>
    <mergeCell ref="E54:G54"/>
    <mergeCell ref="H54:K54"/>
    <mergeCell ref="L52:S52"/>
    <mergeCell ref="L54:S54"/>
    <mergeCell ref="L53:S53"/>
    <mergeCell ref="B56:S56"/>
    <mergeCell ref="B57:B70"/>
    <mergeCell ref="C57:C70"/>
    <mergeCell ref="D57:G59"/>
    <mergeCell ref="C75:S75"/>
    <mergeCell ref="C76:S76"/>
    <mergeCell ref="C77:S77"/>
    <mergeCell ref="O72:S72"/>
    <mergeCell ref="O73:S73"/>
    <mergeCell ref="H71:J72"/>
    <mergeCell ref="H73:J73"/>
    <mergeCell ref="K71:S71"/>
    <mergeCell ref="K72:N72"/>
    <mergeCell ref="K73:N73"/>
    <mergeCell ref="B71:G73"/>
    <mergeCell ref="D64:G66"/>
    <mergeCell ref="H64:I65"/>
    <mergeCell ref="J64:K65"/>
    <mergeCell ref="L64:S70"/>
    <mergeCell ref="D67:E68"/>
    <mergeCell ref="F67:G67"/>
    <mergeCell ref="D63:G63"/>
    <mergeCell ref="H63:I63"/>
    <mergeCell ref="H57:I58"/>
    <mergeCell ref="J69:K69"/>
  </mergeCells>
  <phoneticPr fontId="4"/>
  <printOptions horizontalCentered="1"/>
  <pageMargins left="0.39370078740157483" right="0.39370078740157483" top="0.59055118110236227" bottom="0.59055118110236227" header="0.51181102362204722" footer="0.39370078740157483"/>
  <pageSetup paperSize="9" scale="75" firstPageNumber="3" orientation="portrait" useFirstPageNumber="1" r:id="rId1"/>
  <headerFooter alignWithMargins="0">
    <oddFooter>&amp;C&amp;14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DDBC-8D12-463C-97EE-A646F227BD6D}">
  <sheetPr>
    <tabColor rgb="FFFFFF00"/>
  </sheetPr>
  <dimension ref="A1:AQ82"/>
  <sheetViews>
    <sheetView showGridLines="0" view="pageBreakPreview" topLeftCell="A12" zoomScaleNormal="100" zoomScaleSheetLayoutView="100" workbookViewId="0">
      <selection activeCell="U11" sqref="U11"/>
    </sheetView>
  </sheetViews>
  <sheetFormatPr defaultColWidth="8.26953125" defaultRowHeight="21" customHeight="1"/>
  <cols>
    <col min="1" max="1" width="2.6328125" style="443" customWidth="1"/>
    <col min="2" max="2" width="14.26953125" style="437" customWidth="1"/>
    <col min="3" max="3" width="6.6328125" style="443" customWidth="1"/>
    <col min="4" max="5" width="7.6328125" style="443" customWidth="1"/>
    <col min="6" max="36" width="2.6328125" style="443" customWidth="1"/>
    <col min="37" max="37" width="6.6328125" style="443" customWidth="1"/>
    <col min="38" max="39" width="7.6328125" style="443" customWidth="1"/>
    <col min="40" max="40" width="5.6328125" style="443" customWidth="1"/>
    <col min="41" max="42" width="8.26953125" style="443"/>
    <col min="43" max="44" width="49.453125" style="443" customWidth="1"/>
    <col min="45" max="45" width="38.36328125" style="443" customWidth="1"/>
    <col min="46" max="16384" width="8.26953125" style="443"/>
  </cols>
  <sheetData>
    <row r="1" spans="1:40" ht="20.149999999999999" customHeight="1">
      <c r="A1" s="436" t="s">
        <v>833</v>
      </c>
      <c r="C1" s="438"/>
      <c r="D1" s="438"/>
      <c r="E1" s="438"/>
      <c r="F1" s="438"/>
      <c r="G1" s="438"/>
      <c r="H1" s="438"/>
      <c r="I1" s="438"/>
      <c r="J1" s="438"/>
      <c r="K1" s="438"/>
      <c r="L1" s="438"/>
      <c r="M1" s="438"/>
      <c r="N1" s="438"/>
      <c r="O1" s="438"/>
      <c r="P1" s="438"/>
      <c r="Q1" s="438"/>
      <c r="R1" s="438"/>
      <c r="S1" s="438"/>
      <c r="T1" s="438"/>
      <c r="U1" s="438"/>
      <c r="V1" s="438"/>
      <c r="W1" s="438"/>
      <c r="X1" s="439"/>
      <c r="Y1" s="439"/>
      <c r="Z1" s="440"/>
      <c r="AA1" s="440"/>
      <c r="AB1" s="440"/>
      <c r="AC1" s="440"/>
      <c r="AD1" s="441"/>
      <c r="AE1" s="441"/>
      <c r="AF1" s="441"/>
      <c r="AG1" s="441"/>
      <c r="AH1" s="441"/>
      <c r="AI1" s="442" t="s">
        <v>834</v>
      </c>
      <c r="AJ1" s="442"/>
      <c r="AK1" s="1006" t="s">
        <v>822</v>
      </c>
      <c r="AL1" s="1006"/>
      <c r="AM1" s="1006"/>
      <c r="AN1" s="1006"/>
    </row>
    <row r="2" spans="1:40" ht="18" customHeight="1">
      <c r="A2" s="440"/>
      <c r="B2" s="444"/>
      <c r="C2" s="444"/>
      <c r="D2" s="444"/>
      <c r="E2" s="444"/>
      <c r="F2" s="444"/>
      <c r="G2" s="444"/>
      <c r="H2" s="444"/>
      <c r="I2" s="444"/>
      <c r="J2" s="444"/>
      <c r="K2" s="444"/>
      <c r="L2" s="444"/>
      <c r="M2" s="1007">
        <v>2025</v>
      </c>
      <c r="N2" s="1007"/>
      <c r="O2" s="1007"/>
      <c r="P2" s="1007"/>
      <c r="Q2" s="1008" t="s">
        <v>180</v>
      </c>
      <c r="R2" s="1008"/>
      <c r="S2" s="1007">
        <v>4</v>
      </c>
      <c r="T2" s="1007"/>
      <c r="U2" s="1008" t="s">
        <v>140</v>
      </c>
      <c r="V2" s="1008"/>
      <c r="W2" s="444"/>
      <c r="X2" s="444"/>
      <c r="Y2" s="444"/>
      <c r="Z2" s="440"/>
      <c r="AA2" s="440"/>
      <c r="AC2" s="442"/>
      <c r="AD2" s="444"/>
      <c r="AE2" s="444"/>
      <c r="AF2" s="444"/>
      <c r="AG2" s="444"/>
      <c r="AH2" s="444"/>
      <c r="AI2" s="442" t="s">
        <v>835</v>
      </c>
      <c r="AJ2" s="442"/>
      <c r="AK2" s="1009"/>
      <c r="AL2" s="1009"/>
      <c r="AM2" s="1009"/>
      <c r="AN2" s="1009"/>
    </row>
    <row r="3" spans="1:40" ht="18" customHeight="1">
      <c r="A3" s="445"/>
      <c r="B3" s="445"/>
      <c r="C3" s="445"/>
      <c r="D3" s="445"/>
      <c r="E3" s="445"/>
      <c r="F3" s="445"/>
      <c r="G3" s="445"/>
      <c r="H3" s="445"/>
      <c r="I3" s="445"/>
      <c r="J3" s="445"/>
      <c r="K3" s="445"/>
      <c r="L3" s="445"/>
      <c r="M3" s="445"/>
      <c r="N3" s="445"/>
      <c r="O3" s="445"/>
      <c r="P3" s="445"/>
      <c r="Q3" s="445"/>
      <c r="R3" s="445"/>
      <c r="S3" s="445"/>
      <c r="T3" s="445"/>
      <c r="U3" s="445"/>
      <c r="V3" s="445"/>
      <c r="W3" s="445"/>
      <c r="Y3" s="446"/>
      <c r="Z3" s="446"/>
      <c r="AA3" s="446"/>
      <c r="AB3" s="440"/>
      <c r="AC3" s="446"/>
      <c r="AD3" s="446"/>
      <c r="AE3" s="446"/>
      <c r="AF3" s="446"/>
      <c r="AG3" s="446"/>
      <c r="AH3" s="446"/>
      <c r="AI3" s="447" t="s">
        <v>836</v>
      </c>
      <c r="AJ3" s="442"/>
      <c r="AK3" s="1010" t="s">
        <v>837</v>
      </c>
      <c r="AL3" s="1010"/>
      <c r="AM3" s="1010"/>
      <c r="AN3" s="1010"/>
    </row>
    <row r="4" spans="1:40" ht="18" customHeight="1">
      <c r="A4" s="445"/>
      <c r="B4" s="445"/>
      <c r="C4" s="445"/>
      <c r="D4" s="445"/>
      <c r="E4" s="445"/>
      <c r="F4" s="445"/>
      <c r="G4" s="445"/>
      <c r="H4" s="445"/>
      <c r="I4" s="445"/>
      <c r="J4" s="445"/>
      <c r="K4" s="445"/>
      <c r="L4" s="445"/>
      <c r="M4" s="445"/>
      <c r="N4" s="445"/>
      <c r="O4" s="445"/>
      <c r="P4" s="445"/>
      <c r="Q4" s="445"/>
      <c r="R4" s="445"/>
      <c r="S4" s="445"/>
      <c r="T4" s="445"/>
      <c r="U4" s="445"/>
      <c r="V4" s="445"/>
      <c r="W4" s="445"/>
      <c r="Y4" s="446"/>
      <c r="Z4" s="446"/>
      <c r="AA4" s="446"/>
      <c r="AB4" s="440"/>
      <c r="AC4" s="446"/>
      <c r="AD4" s="446"/>
      <c r="AE4" s="446"/>
      <c r="AF4" s="446"/>
      <c r="AG4" s="446"/>
      <c r="AH4" s="446"/>
      <c r="AI4" s="447" t="s">
        <v>838</v>
      </c>
      <c r="AJ4" s="442"/>
      <c r="AK4" s="1010"/>
      <c r="AL4" s="1010"/>
      <c r="AM4" s="1010"/>
      <c r="AN4" s="1010"/>
    </row>
    <row r="5" spans="1:40" ht="18" customHeight="1">
      <c r="A5" s="445"/>
      <c r="B5" s="445"/>
      <c r="C5" s="445"/>
      <c r="D5" s="445"/>
      <c r="E5" s="445"/>
      <c r="F5" s="445"/>
      <c r="G5" s="445"/>
      <c r="H5" s="445"/>
      <c r="I5" s="445"/>
      <c r="J5" s="445"/>
      <c r="K5" s="445"/>
      <c r="L5" s="445"/>
      <c r="M5" s="445"/>
      <c r="N5" s="445"/>
      <c r="O5" s="445"/>
      <c r="P5" s="445"/>
      <c r="Q5" s="445"/>
      <c r="R5" s="445"/>
      <c r="S5" s="445"/>
      <c r="U5" s="445"/>
      <c r="V5" s="445"/>
      <c r="W5" s="445"/>
      <c r="Y5" s="446"/>
      <c r="Z5" s="446"/>
      <c r="AA5" s="446"/>
      <c r="AB5" s="440"/>
      <c r="AC5" s="446"/>
      <c r="AD5" s="446"/>
      <c r="AE5" s="446"/>
      <c r="AF5" s="446"/>
      <c r="AG5" s="447" t="s">
        <v>839</v>
      </c>
      <c r="AH5" s="1011">
        <v>40</v>
      </c>
      <c r="AI5" s="1011"/>
      <c r="AJ5" s="1011"/>
      <c r="AK5" s="446" t="s">
        <v>840</v>
      </c>
      <c r="AL5" s="448">
        <v>160</v>
      </c>
      <c r="AM5" s="446" t="s">
        <v>841</v>
      </c>
      <c r="AN5" s="440"/>
    </row>
    <row r="6" spans="1:40" ht="10" customHeight="1">
      <c r="A6" s="440"/>
      <c r="B6" s="449"/>
      <c r="C6" s="449"/>
      <c r="D6" s="449"/>
      <c r="E6" s="449"/>
      <c r="F6" s="449"/>
      <c r="G6" s="449"/>
      <c r="H6" s="449"/>
      <c r="I6" s="449"/>
      <c r="J6" s="449"/>
      <c r="K6" s="449"/>
      <c r="L6" s="449"/>
      <c r="M6" s="449"/>
      <c r="N6" s="449"/>
      <c r="O6" s="449"/>
      <c r="P6" s="449"/>
      <c r="Q6" s="449"/>
      <c r="R6" s="449"/>
      <c r="S6" s="449"/>
      <c r="T6" s="449"/>
      <c r="U6" s="449"/>
      <c r="V6" s="449"/>
      <c r="W6" s="449"/>
      <c r="X6" s="444"/>
      <c r="Y6" s="444"/>
      <c r="Z6" s="444"/>
      <c r="AA6" s="444"/>
      <c r="AB6" s="444"/>
      <c r="AC6" s="444"/>
      <c r="AD6" s="444"/>
      <c r="AE6" s="444"/>
      <c r="AF6" s="444"/>
      <c r="AG6" s="444"/>
      <c r="AH6" s="444"/>
      <c r="AI6" s="444"/>
      <c r="AJ6" s="444"/>
      <c r="AK6" s="444"/>
      <c r="AL6" s="444"/>
      <c r="AM6" s="440"/>
      <c r="AN6" s="440"/>
    </row>
    <row r="7" spans="1:40" ht="15" customHeight="1">
      <c r="A7" s="1012" t="s">
        <v>842</v>
      </c>
      <c r="B7" s="1013" t="s">
        <v>843</v>
      </c>
      <c r="C7" s="1015" t="s">
        <v>844</v>
      </c>
      <c r="D7" s="1018" t="s">
        <v>845</v>
      </c>
      <c r="E7" s="1019" t="s">
        <v>846</v>
      </c>
      <c r="F7" s="1020" t="s">
        <v>847</v>
      </c>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1" t="s">
        <v>848</v>
      </c>
      <c r="AL7" s="1025" t="s">
        <v>849</v>
      </c>
      <c r="AM7" s="1026" t="s">
        <v>850</v>
      </c>
      <c r="AN7" s="1026"/>
    </row>
    <row r="8" spans="1:40" ht="15" customHeight="1">
      <c r="A8" s="1012"/>
      <c r="B8" s="1014"/>
      <c r="C8" s="1016"/>
      <c r="D8" s="1018"/>
      <c r="E8" s="1019"/>
      <c r="F8" s="1018" t="s">
        <v>135</v>
      </c>
      <c r="G8" s="1018"/>
      <c r="H8" s="1018"/>
      <c r="I8" s="1018"/>
      <c r="J8" s="1018"/>
      <c r="K8" s="1018"/>
      <c r="L8" s="1018"/>
      <c r="M8" s="1018" t="s">
        <v>136</v>
      </c>
      <c r="N8" s="1018"/>
      <c r="O8" s="1018"/>
      <c r="P8" s="1018"/>
      <c r="Q8" s="1018"/>
      <c r="R8" s="1018"/>
      <c r="S8" s="1018"/>
      <c r="T8" s="1018" t="s">
        <v>137</v>
      </c>
      <c r="U8" s="1018"/>
      <c r="V8" s="1018"/>
      <c r="W8" s="1018"/>
      <c r="X8" s="1018"/>
      <c r="Y8" s="1018"/>
      <c r="Z8" s="1018"/>
      <c r="AA8" s="1018" t="s">
        <v>138</v>
      </c>
      <c r="AB8" s="1018"/>
      <c r="AC8" s="1018"/>
      <c r="AD8" s="1018"/>
      <c r="AE8" s="1018"/>
      <c r="AF8" s="1018"/>
      <c r="AG8" s="1018"/>
      <c r="AH8" s="1018" t="s">
        <v>851</v>
      </c>
      <c r="AI8" s="1018"/>
      <c r="AJ8" s="1018"/>
      <c r="AK8" s="1021"/>
      <c r="AL8" s="1025"/>
      <c r="AM8" s="1026"/>
      <c r="AN8" s="1026"/>
    </row>
    <row r="9" spans="1:40" ht="15" customHeight="1">
      <c r="A9" s="1012"/>
      <c r="B9" s="1022" t="s">
        <v>852</v>
      </c>
      <c r="C9" s="1016"/>
      <c r="D9" s="1018"/>
      <c r="E9" s="1019"/>
      <c r="F9" s="453">
        <f>DATE($M$2,$S$2,1)</f>
        <v>45748</v>
      </c>
      <c r="G9" s="453">
        <f>DATE($M$2,$S$2,2)</f>
        <v>45749</v>
      </c>
      <c r="H9" s="453">
        <f>DATE($M$2,$S$2,3)</f>
        <v>45750</v>
      </c>
      <c r="I9" s="453">
        <f>DATE($M$2,$S$2,4)</f>
        <v>45751</v>
      </c>
      <c r="J9" s="453">
        <f>DATE($M$2,$S$2,5)</f>
        <v>45752</v>
      </c>
      <c r="K9" s="453">
        <f>DATE($M$2,$S$2,6)</f>
        <v>45753</v>
      </c>
      <c r="L9" s="453">
        <f>DATE($M$2,$S$2,7)</f>
        <v>45754</v>
      </c>
      <c r="M9" s="453">
        <f>DATE($M$2,$S$2,8)</f>
        <v>45755</v>
      </c>
      <c r="N9" s="453">
        <f>DATE($M$2,$S$2,9)</f>
        <v>45756</v>
      </c>
      <c r="O9" s="453">
        <f>DATE($M$2,$S$2,10)</f>
        <v>45757</v>
      </c>
      <c r="P9" s="453">
        <f>DATE($M$2,$S$2,11)</f>
        <v>45758</v>
      </c>
      <c r="Q9" s="453">
        <f>DATE($M$2,$S$2,12)</f>
        <v>45759</v>
      </c>
      <c r="R9" s="453">
        <f>DATE($M$2,$S$2,13)</f>
        <v>45760</v>
      </c>
      <c r="S9" s="453">
        <f>DATE($M$2,$S$2,14)</f>
        <v>45761</v>
      </c>
      <c r="T9" s="453">
        <f>DATE($M$2,$S$2,15)</f>
        <v>45762</v>
      </c>
      <c r="U9" s="453">
        <f>DATE($M$2,$S$2,16)</f>
        <v>45763</v>
      </c>
      <c r="V9" s="453">
        <f>DATE($M$2,$S$2,17)</f>
        <v>45764</v>
      </c>
      <c r="W9" s="453">
        <f>DATE($M$2,$S$2,18)</f>
        <v>45765</v>
      </c>
      <c r="X9" s="453">
        <f>DATE($M$2,$S$2,19)</f>
        <v>45766</v>
      </c>
      <c r="Y9" s="453">
        <f>DATE($M$2,$S$2,20)</f>
        <v>45767</v>
      </c>
      <c r="Z9" s="453">
        <f>DATE($M$2,$S$2,21)</f>
        <v>45768</v>
      </c>
      <c r="AA9" s="453">
        <f>DATE($M$2,$S$2,22)</f>
        <v>45769</v>
      </c>
      <c r="AB9" s="453">
        <f>DATE($M$2,$S$2,23)</f>
        <v>45770</v>
      </c>
      <c r="AC9" s="453">
        <f>DATE($M$2,$S$2,24)</f>
        <v>45771</v>
      </c>
      <c r="AD9" s="453">
        <f>DATE($M$2,$S$2,25)</f>
        <v>45772</v>
      </c>
      <c r="AE9" s="453">
        <f>DATE($M$2,$S$2,26)</f>
        <v>45773</v>
      </c>
      <c r="AF9" s="453">
        <f>DATE($M$2,$S$2,27)</f>
        <v>45774</v>
      </c>
      <c r="AG9" s="453">
        <f>DATE($M$2,$S$2,28)</f>
        <v>45775</v>
      </c>
      <c r="AH9" s="453">
        <f>IF(DAY(EOMONTH(F9,0))&lt;29,"",DATE($M$2,$S$2,29))</f>
        <v>45776</v>
      </c>
      <c r="AI9" s="453">
        <f>IF(DAY(EOMONTH(F9,0))&lt;30,"",DATE($M$2,$S$2,30))</f>
        <v>45777</v>
      </c>
      <c r="AJ9" s="453" t="str">
        <f>IF(DAY(EOMONTH(F9,0))&lt;31,"",DATE($M$2,$S$2,31))</f>
        <v/>
      </c>
      <c r="AK9" s="1021"/>
      <c r="AL9" s="1025"/>
      <c r="AM9" s="1026"/>
      <c r="AN9" s="1026"/>
    </row>
    <row r="10" spans="1:40" ht="15" customHeight="1">
      <c r="A10" s="1012"/>
      <c r="B10" s="1023"/>
      <c r="C10" s="1017"/>
      <c r="D10" s="1018"/>
      <c r="E10" s="1019"/>
      <c r="F10" s="454">
        <f>DATE($M$2,$S$2,1)</f>
        <v>45748</v>
      </c>
      <c r="G10" s="454">
        <f>DATE($M$2,$S$2,2)</f>
        <v>45749</v>
      </c>
      <c r="H10" s="454">
        <f>DATE($M$2,$S$2,3)</f>
        <v>45750</v>
      </c>
      <c r="I10" s="454">
        <f>DATE($M$2,$S$2,4)</f>
        <v>45751</v>
      </c>
      <c r="J10" s="454">
        <f>DATE($M$2,$S$2,5)</f>
        <v>45752</v>
      </c>
      <c r="K10" s="454">
        <f>DATE($M$2,$S$2,6)</f>
        <v>45753</v>
      </c>
      <c r="L10" s="454">
        <f>DATE($M$2,$S$2,7)</f>
        <v>45754</v>
      </c>
      <c r="M10" s="454">
        <f>DATE($M$2,$S$2,8)</f>
        <v>45755</v>
      </c>
      <c r="N10" s="454">
        <f>DATE($M$2,$S$2,9)</f>
        <v>45756</v>
      </c>
      <c r="O10" s="454">
        <f>DATE($M$2,$S$2,10)</f>
        <v>45757</v>
      </c>
      <c r="P10" s="454">
        <f>DATE($M$2,$S$2,11)</f>
        <v>45758</v>
      </c>
      <c r="Q10" s="454">
        <f>DATE($M$2,$S$2,12)</f>
        <v>45759</v>
      </c>
      <c r="R10" s="454">
        <f>DATE($M$2,$S$2,13)</f>
        <v>45760</v>
      </c>
      <c r="S10" s="454">
        <f>DATE($M$2,$S$2,14)</f>
        <v>45761</v>
      </c>
      <c r="T10" s="454">
        <f>DATE($M$2,$S$2,15)</f>
        <v>45762</v>
      </c>
      <c r="U10" s="454">
        <f>DATE($M$2,$S$2,16)</f>
        <v>45763</v>
      </c>
      <c r="V10" s="454">
        <f>DATE($M$2,$S$2,17)</f>
        <v>45764</v>
      </c>
      <c r="W10" s="454">
        <f>DATE($M$2,$S$2,18)</f>
        <v>45765</v>
      </c>
      <c r="X10" s="454">
        <f>DATE($M$2,$S$2,19)</f>
        <v>45766</v>
      </c>
      <c r="Y10" s="454">
        <f>DATE($M$2,$S$2,20)</f>
        <v>45767</v>
      </c>
      <c r="Z10" s="454">
        <f>DATE($M$2,$S$2,21)</f>
        <v>45768</v>
      </c>
      <c r="AA10" s="454">
        <f>DATE($M$2,$S$2,22)</f>
        <v>45769</v>
      </c>
      <c r="AB10" s="454">
        <f>DATE($M$2,$S$2,23)</f>
        <v>45770</v>
      </c>
      <c r="AC10" s="454">
        <f>DATE($M$2,$S$2,24)</f>
        <v>45771</v>
      </c>
      <c r="AD10" s="454">
        <f>DATE($M$2,$S$2,25)</f>
        <v>45772</v>
      </c>
      <c r="AE10" s="454">
        <f>DATE($M$2,$S$2,26)</f>
        <v>45773</v>
      </c>
      <c r="AF10" s="454">
        <f>DATE($M$2,$S$2,27)</f>
        <v>45774</v>
      </c>
      <c r="AG10" s="454">
        <f>DATE($M$2,$S$2,28)</f>
        <v>45775</v>
      </c>
      <c r="AH10" s="454">
        <f>IF(DAY(EOMONTH(F10,0))&lt;29,"",DATE($M$2,$S$2,29))</f>
        <v>45776</v>
      </c>
      <c r="AI10" s="454">
        <f>IF(DAY(EOMONTH(F10,0))&lt;30,"",DATE($M$2,$S$2,30))</f>
        <v>45777</v>
      </c>
      <c r="AJ10" s="454" t="str">
        <f>IF(DAY(EOMONTH(F10,0))&lt;31,"",DATE($M$2,$S$2,31))</f>
        <v/>
      </c>
      <c r="AK10" s="1021"/>
      <c r="AL10" s="1025"/>
      <c r="AM10" s="1026"/>
      <c r="AN10" s="1026"/>
    </row>
    <row r="11" spans="1:40" ht="18" customHeight="1">
      <c r="A11" s="450">
        <v>1</v>
      </c>
      <c r="B11" s="455" t="s">
        <v>853</v>
      </c>
      <c r="C11" s="456" t="s">
        <v>854</v>
      </c>
      <c r="D11" s="457"/>
      <c r="E11" s="458" t="s">
        <v>854</v>
      </c>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60">
        <f>+SUM(F11:AJ11)</f>
        <v>0</v>
      </c>
      <c r="AL11" s="461">
        <f>IF($AK$3="４週",AK11/4,AK11/(DAY(EOMONTH($F$9,0))/7))</f>
        <v>0</v>
      </c>
      <c r="AM11" s="1024"/>
      <c r="AN11" s="1024"/>
    </row>
    <row r="12" spans="1:40" ht="18" customHeight="1">
      <c r="A12" s="450">
        <v>2</v>
      </c>
      <c r="B12" s="455" t="s">
        <v>855</v>
      </c>
      <c r="C12" s="456" t="s">
        <v>856</v>
      </c>
      <c r="D12" s="457"/>
      <c r="E12" s="458" t="s">
        <v>856</v>
      </c>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60">
        <f t="shared" ref="AK12:AK31" si="0">+SUM(F12:AJ12)</f>
        <v>0</v>
      </c>
      <c r="AL12" s="461">
        <f t="shared" ref="AL12:AL30" si="1">IF($AK$3="４週",AK12/4,AK12/(DAY(EOMONTH($F$9,0))/7))</f>
        <v>0</v>
      </c>
      <c r="AM12" s="1024"/>
      <c r="AN12" s="1024"/>
    </row>
    <row r="13" spans="1:40" ht="18" customHeight="1">
      <c r="A13" s="450">
        <v>3</v>
      </c>
      <c r="B13" s="455" t="s">
        <v>855</v>
      </c>
      <c r="C13" s="456" t="s">
        <v>857</v>
      </c>
      <c r="D13" s="457"/>
      <c r="E13" s="458" t="s">
        <v>857</v>
      </c>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60">
        <f t="shared" si="0"/>
        <v>0</v>
      </c>
      <c r="AL13" s="461">
        <f t="shared" si="1"/>
        <v>0</v>
      </c>
      <c r="AM13" s="1024"/>
      <c r="AN13" s="1024"/>
    </row>
    <row r="14" spans="1:40" ht="18" customHeight="1">
      <c r="A14" s="450">
        <v>4</v>
      </c>
      <c r="B14" s="455" t="s">
        <v>855</v>
      </c>
      <c r="C14" s="456" t="s">
        <v>858</v>
      </c>
      <c r="D14" s="457"/>
      <c r="E14" s="458" t="s">
        <v>858</v>
      </c>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60">
        <f t="shared" si="0"/>
        <v>0</v>
      </c>
      <c r="AL14" s="461">
        <f t="shared" si="1"/>
        <v>0</v>
      </c>
      <c r="AM14" s="1024"/>
      <c r="AN14" s="1024"/>
    </row>
    <row r="15" spans="1:40" ht="18" customHeight="1">
      <c r="A15" s="450">
        <v>5</v>
      </c>
      <c r="B15" s="455"/>
      <c r="C15" s="456"/>
      <c r="D15" s="457"/>
      <c r="E15" s="458"/>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f t="shared" si="0"/>
        <v>0</v>
      </c>
      <c r="AL15" s="461">
        <f t="shared" si="1"/>
        <v>0</v>
      </c>
      <c r="AM15" s="1024"/>
      <c r="AN15" s="1024"/>
    </row>
    <row r="16" spans="1:40" ht="18" customHeight="1">
      <c r="A16" s="450">
        <v>6</v>
      </c>
      <c r="B16" s="455"/>
      <c r="C16" s="456"/>
      <c r="D16" s="457"/>
      <c r="E16" s="458"/>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f t="shared" si="0"/>
        <v>0</v>
      </c>
      <c r="AL16" s="461">
        <f t="shared" si="1"/>
        <v>0</v>
      </c>
      <c r="AM16" s="1024"/>
      <c r="AN16" s="1024"/>
    </row>
    <row r="17" spans="1:40" ht="18" customHeight="1">
      <c r="A17" s="450">
        <v>7</v>
      </c>
      <c r="B17" s="455"/>
      <c r="C17" s="456"/>
      <c r="D17" s="457"/>
      <c r="E17" s="458"/>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60">
        <f t="shared" si="0"/>
        <v>0</v>
      </c>
      <c r="AL17" s="461">
        <f t="shared" si="1"/>
        <v>0</v>
      </c>
      <c r="AM17" s="1024"/>
      <c r="AN17" s="1024"/>
    </row>
    <row r="18" spans="1:40" ht="18" customHeight="1">
      <c r="A18" s="450">
        <v>8</v>
      </c>
      <c r="B18" s="455"/>
      <c r="C18" s="456"/>
      <c r="D18" s="457"/>
      <c r="E18" s="458"/>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60">
        <f t="shared" si="0"/>
        <v>0</v>
      </c>
      <c r="AL18" s="461">
        <f t="shared" si="1"/>
        <v>0</v>
      </c>
      <c r="AM18" s="1024"/>
      <c r="AN18" s="1024"/>
    </row>
    <row r="19" spans="1:40" ht="18" customHeight="1">
      <c r="A19" s="450">
        <v>9</v>
      </c>
      <c r="B19" s="455"/>
      <c r="C19" s="456"/>
      <c r="D19" s="457"/>
      <c r="E19" s="458"/>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f t="shared" si="0"/>
        <v>0</v>
      </c>
      <c r="AL19" s="461">
        <f t="shared" si="1"/>
        <v>0</v>
      </c>
      <c r="AM19" s="1024"/>
      <c r="AN19" s="1024"/>
    </row>
    <row r="20" spans="1:40" ht="18" customHeight="1">
      <c r="A20" s="450">
        <v>10</v>
      </c>
      <c r="B20" s="455"/>
      <c r="C20" s="456"/>
      <c r="D20" s="457"/>
      <c r="E20" s="458"/>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60">
        <f t="shared" si="0"/>
        <v>0</v>
      </c>
      <c r="AL20" s="461">
        <f t="shared" si="1"/>
        <v>0</v>
      </c>
      <c r="AM20" s="1024"/>
      <c r="AN20" s="1024"/>
    </row>
    <row r="21" spans="1:40" ht="18" customHeight="1">
      <c r="A21" s="450">
        <v>11</v>
      </c>
      <c r="B21" s="455"/>
      <c r="C21" s="456"/>
      <c r="D21" s="457"/>
      <c r="E21" s="458"/>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f t="shared" si="0"/>
        <v>0</v>
      </c>
      <c r="AL21" s="461">
        <f t="shared" si="1"/>
        <v>0</v>
      </c>
      <c r="AM21" s="1024"/>
      <c r="AN21" s="1024"/>
    </row>
    <row r="22" spans="1:40" ht="18" customHeight="1">
      <c r="A22" s="450">
        <v>12</v>
      </c>
      <c r="B22" s="455"/>
      <c r="C22" s="456"/>
      <c r="D22" s="457"/>
      <c r="E22" s="458"/>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f t="shared" si="0"/>
        <v>0</v>
      </c>
      <c r="AL22" s="461">
        <f t="shared" si="1"/>
        <v>0</v>
      </c>
      <c r="AM22" s="1024"/>
      <c r="AN22" s="1024"/>
    </row>
    <row r="23" spans="1:40" ht="18" customHeight="1">
      <c r="A23" s="450">
        <v>13</v>
      </c>
      <c r="B23" s="455"/>
      <c r="C23" s="456"/>
      <c r="D23" s="457"/>
      <c r="E23" s="458"/>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f t="shared" si="0"/>
        <v>0</v>
      </c>
      <c r="AL23" s="461">
        <f t="shared" si="1"/>
        <v>0</v>
      </c>
      <c r="AM23" s="1024"/>
      <c r="AN23" s="1024"/>
    </row>
    <row r="24" spans="1:40" ht="18" customHeight="1">
      <c r="A24" s="450">
        <v>14</v>
      </c>
      <c r="B24" s="455"/>
      <c r="C24" s="456"/>
      <c r="D24" s="457"/>
      <c r="E24" s="458"/>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60">
        <f t="shared" si="0"/>
        <v>0</v>
      </c>
      <c r="AL24" s="461">
        <f t="shared" si="1"/>
        <v>0</v>
      </c>
      <c r="AM24" s="1024"/>
      <c r="AN24" s="1024"/>
    </row>
    <row r="25" spans="1:40" ht="18" customHeight="1">
      <c r="A25" s="450">
        <v>15</v>
      </c>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60">
        <f t="shared" si="0"/>
        <v>0</v>
      </c>
      <c r="AL25" s="461">
        <f t="shared" si="1"/>
        <v>0</v>
      </c>
      <c r="AM25" s="1024"/>
      <c r="AN25" s="1024"/>
    </row>
    <row r="26" spans="1:40" ht="18" customHeight="1">
      <c r="A26" s="450">
        <v>16</v>
      </c>
      <c r="B26" s="455"/>
      <c r="C26" s="456"/>
      <c r="D26" s="457"/>
      <c r="E26" s="458"/>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f t="shared" si="0"/>
        <v>0</v>
      </c>
      <c r="AL26" s="461">
        <f t="shared" si="1"/>
        <v>0</v>
      </c>
      <c r="AM26" s="1024"/>
      <c r="AN26" s="1024"/>
    </row>
    <row r="27" spans="1:40" ht="18" customHeight="1">
      <c r="A27" s="450">
        <v>17</v>
      </c>
      <c r="B27" s="455"/>
      <c r="C27" s="456"/>
      <c r="D27" s="457"/>
      <c r="E27" s="458"/>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0">
        <f t="shared" si="0"/>
        <v>0</v>
      </c>
      <c r="AL27" s="461">
        <f t="shared" si="1"/>
        <v>0</v>
      </c>
      <c r="AM27" s="1024"/>
      <c r="AN27" s="1024"/>
    </row>
    <row r="28" spans="1:40" ht="18" customHeight="1">
      <c r="A28" s="450">
        <v>18</v>
      </c>
      <c r="B28" s="455"/>
      <c r="C28" s="456"/>
      <c r="D28" s="457"/>
      <c r="E28" s="458"/>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60">
        <f t="shared" si="0"/>
        <v>0</v>
      </c>
      <c r="AL28" s="461">
        <f t="shared" si="1"/>
        <v>0</v>
      </c>
      <c r="AM28" s="1024"/>
      <c r="AN28" s="1024"/>
    </row>
    <row r="29" spans="1:40" ht="18" customHeight="1">
      <c r="A29" s="450">
        <v>19</v>
      </c>
      <c r="B29" s="455"/>
      <c r="C29" s="456"/>
      <c r="D29" s="457"/>
      <c r="E29" s="458"/>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60">
        <f t="shared" si="0"/>
        <v>0</v>
      </c>
      <c r="AL29" s="461">
        <f t="shared" si="1"/>
        <v>0</v>
      </c>
      <c r="AM29" s="1024"/>
      <c r="AN29" s="1024"/>
    </row>
    <row r="30" spans="1:40" ht="18" customHeight="1">
      <c r="A30" s="450">
        <v>20</v>
      </c>
      <c r="B30" s="455"/>
      <c r="C30" s="456"/>
      <c r="D30" s="457"/>
      <c r="E30" s="458"/>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60">
        <f t="shared" si="0"/>
        <v>0</v>
      </c>
      <c r="AL30" s="461">
        <f t="shared" si="1"/>
        <v>0</v>
      </c>
      <c r="AM30" s="1024"/>
      <c r="AN30" s="1024"/>
    </row>
    <row r="31" spans="1:40" ht="18" customHeight="1">
      <c r="A31" s="1019" t="s">
        <v>139</v>
      </c>
      <c r="B31" s="1028"/>
      <c r="C31" s="1028"/>
      <c r="D31" s="1028"/>
      <c r="E31" s="1028"/>
      <c r="F31" s="462">
        <f>+SUM(F11:F30)</f>
        <v>0</v>
      </c>
      <c r="G31" s="462">
        <f t="shared" ref="G31:AJ31" si="2">+SUM(G11:G30)</f>
        <v>0</v>
      </c>
      <c r="H31" s="462">
        <f t="shared" si="2"/>
        <v>0</v>
      </c>
      <c r="I31" s="462">
        <f t="shared" si="2"/>
        <v>0</v>
      </c>
      <c r="J31" s="462">
        <f t="shared" si="2"/>
        <v>0</v>
      </c>
      <c r="K31" s="462">
        <f t="shared" si="2"/>
        <v>0</v>
      </c>
      <c r="L31" s="462">
        <f t="shared" si="2"/>
        <v>0</v>
      </c>
      <c r="M31" s="462">
        <f t="shared" si="2"/>
        <v>0</v>
      </c>
      <c r="N31" s="462">
        <f t="shared" si="2"/>
        <v>0</v>
      </c>
      <c r="O31" s="462">
        <f t="shared" si="2"/>
        <v>0</v>
      </c>
      <c r="P31" s="462">
        <f t="shared" si="2"/>
        <v>0</v>
      </c>
      <c r="Q31" s="462">
        <f t="shared" si="2"/>
        <v>0</v>
      </c>
      <c r="R31" s="462">
        <f t="shared" si="2"/>
        <v>0</v>
      </c>
      <c r="S31" s="462">
        <f t="shared" si="2"/>
        <v>0</v>
      </c>
      <c r="T31" s="462">
        <f t="shared" si="2"/>
        <v>0</v>
      </c>
      <c r="U31" s="462">
        <f t="shared" si="2"/>
        <v>0</v>
      </c>
      <c r="V31" s="462">
        <f t="shared" si="2"/>
        <v>0</v>
      </c>
      <c r="W31" s="462">
        <f t="shared" si="2"/>
        <v>0</v>
      </c>
      <c r="X31" s="462">
        <f t="shared" si="2"/>
        <v>0</v>
      </c>
      <c r="Y31" s="462">
        <f t="shared" si="2"/>
        <v>0</v>
      </c>
      <c r="Z31" s="462">
        <f t="shared" si="2"/>
        <v>0</v>
      </c>
      <c r="AA31" s="462">
        <f t="shared" si="2"/>
        <v>0</v>
      </c>
      <c r="AB31" s="462">
        <f t="shared" si="2"/>
        <v>0</v>
      </c>
      <c r="AC31" s="462">
        <f t="shared" si="2"/>
        <v>0</v>
      </c>
      <c r="AD31" s="462">
        <f t="shared" si="2"/>
        <v>0</v>
      </c>
      <c r="AE31" s="462">
        <f t="shared" si="2"/>
        <v>0</v>
      </c>
      <c r="AF31" s="462">
        <f t="shared" si="2"/>
        <v>0</v>
      </c>
      <c r="AG31" s="462">
        <f t="shared" si="2"/>
        <v>0</v>
      </c>
      <c r="AH31" s="462">
        <f t="shared" si="2"/>
        <v>0</v>
      </c>
      <c r="AI31" s="462">
        <f t="shared" si="2"/>
        <v>0</v>
      </c>
      <c r="AJ31" s="462">
        <f t="shared" si="2"/>
        <v>0</v>
      </c>
      <c r="AK31" s="460">
        <f t="shared" si="0"/>
        <v>0</v>
      </c>
      <c r="AL31" s="461">
        <f>IF($AK$3="４週",AK31/4,AK31/(DAY(EOMONTH($F$9,0))/7))</f>
        <v>0</v>
      </c>
      <c r="AM31" s="1012"/>
      <c r="AN31" s="1012"/>
    </row>
    <row r="32" spans="1:40" ht="18" customHeight="1">
      <c r="A32" s="1028" t="s">
        <v>141</v>
      </c>
      <c r="B32" s="1028"/>
      <c r="C32" s="1028"/>
      <c r="D32" s="1028"/>
      <c r="E32" s="1029"/>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2"/>
      <c r="AL32" s="464"/>
      <c r="AM32" s="1012"/>
      <c r="AN32" s="1012"/>
    </row>
    <row r="33" spans="1:43" ht="15" customHeight="1">
      <c r="A33" s="449"/>
      <c r="B33" s="449"/>
      <c r="C33" s="449"/>
      <c r="D33" s="449"/>
      <c r="E33" s="449"/>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49"/>
      <c r="AL33" s="449"/>
      <c r="AM33" s="440"/>
    </row>
    <row r="34" spans="1:43" ht="15" customHeight="1">
      <c r="A34" s="449"/>
      <c r="B34" s="449"/>
      <c r="C34" s="449"/>
      <c r="D34" s="449"/>
      <c r="E34" s="449"/>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49"/>
      <c r="AL34" s="449"/>
      <c r="AM34" s="440"/>
    </row>
    <row r="35" spans="1:43" ht="15" customHeight="1">
      <c r="A35" s="449"/>
      <c r="B35" s="449"/>
      <c r="C35" s="449"/>
      <c r="D35" s="449"/>
      <c r="E35" s="449"/>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49"/>
      <c r="AL35" s="449"/>
      <c r="AM35" s="440"/>
    </row>
    <row r="36" spans="1:43" ht="21" customHeight="1">
      <c r="A36" s="439" t="s">
        <v>859</v>
      </c>
      <c r="B36" s="449"/>
      <c r="C36" s="449"/>
      <c r="D36" s="449"/>
      <c r="E36" s="449"/>
      <c r="F36" s="449"/>
      <c r="G36" s="465"/>
      <c r="H36" s="465"/>
      <c r="I36" s="465"/>
      <c r="J36" s="465"/>
      <c r="K36" s="465"/>
      <c r="L36" s="465"/>
      <c r="M36" s="465"/>
      <c r="N36" s="465"/>
      <c r="O36" s="465"/>
      <c r="AM36" s="449"/>
      <c r="AN36" s="440"/>
    </row>
    <row r="37" spans="1:43" ht="25" customHeight="1">
      <c r="A37" s="1018"/>
      <c r="B37" s="1018"/>
      <c r="C37" s="1018"/>
      <c r="D37" s="466">
        <v>4</v>
      </c>
      <c r="E37" s="466">
        <v>5</v>
      </c>
      <c r="F37" s="1027">
        <v>6</v>
      </c>
      <c r="G37" s="1027"/>
      <c r="H37" s="1027"/>
      <c r="I37" s="1027">
        <v>7</v>
      </c>
      <c r="J37" s="1027"/>
      <c r="K37" s="1027"/>
      <c r="L37" s="1027">
        <v>8</v>
      </c>
      <c r="M37" s="1027"/>
      <c r="N37" s="1027"/>
      <c r="O37" s="1027">
        <v>9</v>
      </c>
      <c r="P37" s="1027"/>
      <c r="Q37" s="1027"/>
      <c r="R37" s="1027">
        <v>10</v>
      </c>
      <c r="S37" s="1027"/>
      <c r="T37" s="1027"/>
      <c r="U37" s="1027">
        <v>11</v>
      </c>
      <c r="V37" s="1027"/>
      <c r="W37" s="1027"/>
      <c r="X37" s="1027">
        <v>12</v>
      </c>
      <c r="Y37" s="1027"/>
      <c r="Z37" s="1027"/>
      <c r="AA37" s="1027">
        <v>1</v>
      </c>
      <c r="AB37" s="1027"/>
      <c r="AC37" s="1027"/>
      <c r="AD37" s="1027">
        <v>2</v>
      </c>
      <c r="AE37" s="1027"/>
      <c r="AF37" s="1027"/>
      <c r="AG37" s="1027">
        <v>3</v>
      </c>
      <c r="AH37" s="1027"/>
      <c r="AI37" s="1027"/>
      <c r="AJ37" s="1018" t="s">
        <v>73</v>
      </c>
      <c r="AK37" s="1018"/>
      <c r="AL37" s="452" t="s">
        <v>860</v>
      </c>
      <c r="AM37" s="467"/>
      <c r="AN37" s="467"/>
      <c r="AO37" s="467"/>
      <c r="AP37" s="467"/>
      <c r="AQ37" s="467"/>
    </row>
    <row r="38" spans="1:43" ht="18" customHeight="1">
      <c r="A38" s="1036" t="s">
        <v>861</v>
      </c>
      <c r="B38" s="1036"/>
      <c r="C38" s="1036"/>
      <c r="D38" s="459">
        <v>60</v>
      </c>
      <c r="E38" s="459">
        <v>57</v>
      </c>
      <c r="F38" s="1030">
        <v>60</v>
      </c>
      <c r="G38" s="1030"/>
      <c r="H38" s="1030"/>
      <c r="I38" s="1030">
        <v>105</v>
      </c>
      <c r="J38" s="1030"/>
      <c r="K38" s="1030"/>
      <c r="L38" s="1030">
        <v>105</v>
      </c>
      <c r="M38" s="1030"/>
      <c r="N38" s="1030"/>
      <c r="O38" s="1030">
        <v>95</v>
      </c>
      <c r="P38" s="1030"/>
      <c r="Q38" s="1030"/>
      <c r="R38" s="1030">
        <v>60</v>
      </c>
      <c r="S38" s="1030"/>
      <c r="T38" s="1030"/>
      <c r="U38" s="1030">
        <v>60</v>
      </c>
      <c r="V38" s="1030"/>
      <c r="W38" s="1030"/>
      <c r="X38" s="1030">
        <v>57</v>
      </c>
      <c r="Y38" s="1030"/>
      <c r="Z38" s="1030"/>
      <c r="AA38" s="1030">
        <v>57</v>
      </c>
      <c r="AB38" s="1030"/>
      <c r="AC38" s="1030"/>
      <c r="AD38" s="1030">
        <v>95</v>
      </c>
      <c r="AE38" s="1030"/>
      <c r="AF38" s="1030"/>
      <c r="AG38" s="1030">
        <v>100</v>
      </c>
      <c r="AH38" s="1030"/>
      <c r="AI38" s="1030"/>
      <c r="AJ38" s="1031">
        <f>SUM(D38:AI38)</f>
        <v>911</v>
      </c>
      <c r="AK38" s="1031"/>
      <c r="AL38" s="1034">
        <f>ROUNDUP(AJ38/AJ39,1)</f>
        <v>3.9</v>
      </c>
      <c r="AM38" s="467"/>
      <c r="AN38" s="467"/>
      <c r="AO38" s="467"/>
      <c r="AP38" s="467"/>
      <c r="AQ38" s="467"/>
    </row>
    <row r="39" spans="1:43" ht="18" customHeight="1">
      <c r="A39" s="1036" t="s">
        <v>862</v>
      </c>
      <c r="B39" s="1036"/>
      <c r="C39" s="1036"/>
      <c r="D39" s="459">
        <v>20</v>
      </c>
      <c r="E39" s="459">
        <v>19</v>
      </c>
      <c r="F39" s="1030">
        <v>20</v>
      </c>
      <c r="G39" s="1030"/>
      <c r="H39" s="1030"/>
      <c r="I39" s="1030">
        <v>21</v>
      </c>
      <c r="J39" s="1030"/>
      <c r="K39" s="1030"/>
      <c r="L39" s="1030">
        <v>21</v>
      </c>
      <c r="M39" s="1030"/>
      <c r="N39" s="1030"/>
      <c r="O39" s="1030">
        <v>19</v>
      </c>
      <c r="P39" s="1030"/>
      <c r="Q39" s="1030"/>
      <c r="R39" s="1030">
        <v>20</v>
      </c>
      <c r="S39" s="1030"/>
      <c r="T39" s="1030"/>
      <c r="U39" s="1030">
        <v>20</v>
      </c>
      <c r="V39" s="1030"/>
      <c r="W39" s="1030"/>
      <c r="X39" s="1030">
        <v>19</v>
      </c>
      <c r="Y39" s="1030"/>
      <c r="Z39" s="1030"/>
      <c r="AA39" s="1030">
        <v>19</v>
      </c>
      <c r="AB39" s="1030"/>
      <c r="AC39" s="1030"/>
      <c r="AD39" s="1030">
        <v>19</v>
      </c>
      <c r="AE39" s="1030"/>
      <c r="AF39" s="1030"/>
      <c r="AG39" s="1030">
        <v>20</v>
      </c>
      <c r="AH39" s="1030"/>
      <c r="AI39" s="1030"/>
      <c r="AJ39" s="1031">
        <f>+SUM(D39:AI39)</f>
        <v>237</v>
      </c>
      <c r="AK39" s="1031"/>
      <c r="AL39" s="1035"/>
      <c r="AM39" s="467"/>
      <c r="AN39" s="467"/>
      <c r="AO39" s="467"/>
      <c r="AP39" s="467"/>
      <c r="AQ39" s="467"/>
    </row>
    <row r="40" spans="1:43" ht="5.15" customHeight="1">
      <c r="A40" s="468"/>
      <c r="B40" s="468"/>
      <c r="C40" s="468"/>
      <c r="D40" s="467"/>
      <c r="E40" s="467"/>
      <c r="F40" s="467"/>
      <c r="G40" s="467"/>
      <c r="H40" s="467"/>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9"/>
      <c r="AK40" s="465"/>
      <c r="AL40" s="449"/>
      <c r="AM40" s="449"/>
      <c r="AN40" s="440"/>
    </row>
    <row r="41" spans="1:43" ht="18" customHeight="1">
      <c r="A41" s="439" t="s">
        <v>863</v>
      </c>
      <c r="B41" s="465"/>
      <c r="D41" s="465"/>
      <c r="E41" s="465"/>
      <c r="F41" s="465"/>
      <c r="G41" s="465"/>
      <c r="H41" s="465"/>
      <c r="I41" s="467"/>
      <c r="J41" s="467"/>
      <c r="K41" s="467"/>
      <c r="L41" s="467"/>
      <c r="M41" s="467"/>
      <c r="N41" s="467"/>
      <c r="O41" s="465"/>
      <c r="P41" s="465"/>
      <c r="Q41" s="465"/>
      <c r="R41" s="465"/>
      <c r="S41" s="465"/>
      <c r="T41" s="465"/>
      <c r="U41" s="465"/>
      <c r="V41" s="465"/>
      <c r="W41" s="449"/>
      <c r="X41" s="465"/>
      <c r="Y41" s="465"/>
      <c r="Z41" s="465"/>
      <c r="AA41" s="465"/>
      <c r="AB41" s="465"/>
      <c r="AC41" s="465"/>
      <c r="AD41" s="465"/>
      <c r="AE41" s="465"/>
      <c r="AF41" s="465"/>
      <c r="AG41" s="465"/>
      <c r="AH41" s="465"/>
      <c r="AI41" s="465"/>
      <c r="AJ41" s="469"/>
      <c r="AK41" s="465"/>
      <c r="AL41" s="449"/>
      <c r="AM41" s="449"/>
      <c r="AN41" s="440"/>
    </row>
    <row r="42" spans="1:43" ht="25" customHeight="1">
      <c r="A42" s="1018" t="s">
        <v>864</v>
      </c>
      <c r="B42" s="1018"/>
      <c r="C42" s="1019" t="s">
        <v>855</v>
      </c>
      <c r="D42" s="1029"/>
      <c r="E42" s="1032"/>
      <c r="F42" s="1032"/>
      <c r="G42" s="1032"/>
      <c r="H42" s="1016"/>
      <c r="I42" s="1033"/>
      <c r="J42" s="1033"/>
      <c r="K42" s="1033"/>
      <c r="L42" s="1033"/>
      <c r="M42" s="1033"/>
      <c r="N42" s="1033"/>
      <c r="O42" s="467"/>
      <c r="P42" s="467"/>
      <c r="Q42" s="467"/>
      <c r="R42" s="467"/>
      <c r="S42" s="467"/>
      <c r="T42" s="467"/>
      <c r="U42" s="467"/>
      <c r="W42" s="449"/>
      <c r="X42" s="465"/>
      <c r="Y42" s="465"/>
      <c r="Z42" s="465"/>
      <c r="AA42" s="465"/>
      <c r="AB42" s="465"/>
      <c r="AC42" s="465"/>
      <c r="AD42" s="465"/>
      <c r="AE42" s="465"/>
      <c r="AF42" s="465"/>
      <c r="AG42" s="465"/>
      <c r="AH42" s="465"/>
      <c r="AI42" s="465"/>
      <c r="AJ42" s="469"/>
      <c r="AK42" s="465"/>
      <c r="AL42" s="449"/>
      <c r="AM42" s="449"/>
      <c r="AN42" s="440"/>
    </row>
    <row r="43" spans="1:43" ht="18" customHeight="1">
      <c r="A43" s="1025" t="s">
        <v>865</v>
      </c>
      <c r="B43" s="1025"/>
      <c r="C43" s="1042">
        <f>ROUNDDOWN(AL38/15,1)</f>
        <v>0.2</v>
      </c>
      <c r="D43" s="1043"/>
      <c r="E43" s="1044"/>
      <c r="F43" s="1044"/>
      <c r="G43" s="1044"/>
      <c r="H43" s="1045"/>
      <c r="I43" s="1046"/>
      <c r="J43" s="1044"/>
      <c r="K43" s="1044"/>
      <c r="L43" s="1044"/>
      <c r="M43" s="1044"/>
      <c r="N43" s="1045"/>
      <c r="O43" s="467"/>
      <c r="P43" s="467"/>
      <c r="Q43" s="467"/>
      <c r="R43" s="467"/>
      <c r="S43" s="467"/>
      <c r="T43" s="467"/>
      <c r="U43" s="467"/>
      <c r="W43" s="449"/>
      <c r="X43" s="465"/>
      <c r="Y43" s="465"/>
      <c r="Z43" s="465"/>
      <c r="AA43" s="465"/>
      <c r="AB43" s="465"/>
      <c r="AC43" s="465"/>
      <c r="AD43" s="465"/>
      <c r="AE43" s="465"/>
      <c r="AF43" s="465"/>
      <c r="AG43" s="465"/>
      <c r="AH43" s="465"/>
      <c r="AI43" s="465"/>
      <c r="AJ43" s="469"/>
      <c r="AK43" s="465"/>
      <c r="AL43" s="449"/>
      <c r="AM43" s="449"/>
      <c r="AN43" s="440"/>
    </row>
    <row r="44" spans="1:43" ht="5.15" customHeight="1">
      <c r="A44" s="468"/>
      <c r="B44" s="468"/>
      <c r="C44" s="468"/>
      <c r="D44" s="468"/>
      <c r="E44" s="468"/>
      <c r="F44" s="468"/>
      <c r="G44" s="468"/>
      <c r="H44" s="468"/>
      <c r="I44" s="468"/>
      <c r="J44" s="465"/>
      <c r="K44" s="465"/>
      <c r="L44" s="465"/>
      <c r="M44" s="469"/>
      <c r="N44" s="465"/>
      <c r="O44" s="465"/>
      <c r="P44" s="465"/>
      <c r="Q44" s="467"/>
      <c r="W44" s="449"/>
      <c r="X44" s="465"/>
      <c r="Y44" s="465"/>
      <c r="Z44" s="465"/>
      <c r="AA44" s="465"/>
      <c r="AB44" s="465"/>
      <c r="AC44" s="465"/>
      <c r="AD44" s="465"/>
      <c r="AE44" s="465"/>
      <c r="AF44" s="465"/>
      <c r="AG44" s="465"/>
      <c r="AH44" s="465"/>
      <c r="AI44" s="465"/>
      <c r="AJ44" s="469"/>
      <c r="AK44" s="465"/>
      <c r="AL44" s="449"/>
      <c r="AM44" s="449"/>
      <c r="AN44" s="440"/>
    </row>
    <row r="45" spans="1:43" ht="21" customHeight="1">
      <c r="A45" s="439" t="s">
        <v>866</v>
      </c>
      <c r="B45" s="443"/>
      <c r="C45" s="444"/>
      <c r="D45" s="444"/>
      <c r="E45" s="444"/>
      <c r="F45" s="444"/>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4"/>
      <c r="AM45" s="444"/>
      <c r="AN45" s="440"/>
    </row>
    <row r="46" spans="1:43" ht="25" customHeight="1">
      <c r="A46" s="440"/>
      <c r="B46" s="449"/>
      <c r="C46" s="1047" t="str">
        <f>IF(VLOOKUP($AK$1,[7]選択肢!$A$1:$J$32,C51,FALSE)=0,"-",VLOOKUP($AK$1,[7]選択肢!$A$1:$J$32,C51,FALSE))</f>
        <v>管理者</v>
      </c>
      <c r="D46" s="1048"/>
      <c r="E46" s="1037" t="str">
        <f>IF(VLOOKUP($AK$1,[7]選択肢!$A$1:$J$32,E51,FALSE)=0,"-",VLOOKUP($AK$1,[7]選択肢!$A$1:$J$32,E51,FALSE))</f>
        <v>就労選択支援員</v>
      </c>
      <c r="F46" s="1037"/>
      <c r="G46" s="1037"/>
      <c r="H46" s="1037"/>
      <c r="I46" s="1047" t="str">
        <f>IF(VLOOKUP($AK$1,[7]選択肢!$A$1:$J$32,I51,FALSE)=0,"-",VLOOKUP($AK$1,[7]選択肢!$A$1:$J$32,I51,FALSE))</f>
        <v>-</v>
      </c>
      <c r="J46" s="1048"/>
      <c r="K46" s="1048"/>
      <c r="L46" s="1048"/>
      <c r="M46" s="1048"/>
      <c r="N46" s="1049"/>
      <c r="O46" s="1047" t="str">
        <f>IF(VLOOKUP($AK$1,[7]選択肢!$A$1:$J$32,O51,FALSE)=0,"-",VLOOKUP($AK$1,[7]選択肢!$A$1:$J$32,O51,FALSE))</f>
        <v>-</v>
      </c>
      <c r="P46" s="1048"/>
      <c r="Q46" s="1048"/>
      <c r="R46" s="1048"/>
      <c r="S46" s="1048"/>
      <c r="T46" s="1049"/>
      <c r="U46" s="1047" t="str">
        <f>IF(VLOOKUP($AK$1,[7]選択肢!$A$1:$J$32,U51,FALSE)=0,"-",VLOOKUP($AK$1,[7]選択肢!$A$1:$J$32,U51,FALSE))</f>
        <v>-</v>
      </c>
      <c r="V46" s="1048"/>
      <c r="W46" s="1048"/>
      <c r="X46" s="1048"/>
      <c r="Y46" s="1048"/>
      <c r="Z46" s="1049"/>
      <c r="AA46" s="1047" t="str">
        <f>IF(VLOOKUP($AK$1,[7]選択肢!$A$1:$J$32,AA51,FALSE)=0,"-",VLOOKUP($AK$1,[7]選択肢!$A$1:$J$32,AA51,FALSE))</f>
        <v>-</v>
      </c>
      <c r="AB46" s="1048"/>
      <c r="AC46" s="1048"/>
      <c r="AD46" s="1048"/>
      <c r="AE46" s="1048"/>
      <c r="AF46" s="1049"/>
      <c r="AG46" s="1037" t="str">
        <f>IF(VLOOKUP($AK$1,[7]選択肢!$A$1:$J$32,AG51,FALSE)=0,"-",VLOOKUP($AK$1,[7]選択肢!$A$1:$J$32,AG51,FALSE))</f>
        <v>-</v>
      </c>
      <c r="AH46" s="1037"/>
      <c r="AI46" s="1037"/>
      <c r="AJ46" s="1037"/>
      <c r="AK46" s="1037"/>
      <c r="AL46" s="1037" t="str">
        <f>IF(VLOOKUP($AK$1,[7]選択肢!$A$1:$J$32,AL51,FALSE)=0,"-",VLOOKUP($AK$1,[7]選択肢!$A$1:$J$32,AL51,FALSE))</f>
        <v>-</v>
      </c>
      <c r="AM46" s="1037"/>
      <c r="AN46" s="440"/>
    </row>
    <row r="47" spans="1:43" ht="18" customHeight="1">
      <c r="A47" s="440"/>
      <c r="B47" s="449"/>
      <c r="C47" s="470" t="s">
        <v>867</v>
      </c>
      <c r="D47" s="470" t="s">
        <v>868</v>
      </c>
      <c r="E47" s="471" t="s">
        <v>867</v>
      </c>
      <c r="F47" s="1038" t="s">
        <v>868</v>
      </c>
      <c r="G47" s="1038"/>
      <c r="H47" s="1038"/>
      <c r="I47" s="1039" t="s">
        <v>867</v>
      </c>
      <c r="J47" s="1040"/>
      <c r="K47" s="1041"/>
      <c r="L47" s="1039" t="s">
        <v>868</v>
      </c>
      <c r="M47" s="1040"/>
      <c r="N47" s="1041"/>
      <c r="O47" s="1039" t="s">
        <v>867</v>
      </c>
      <c r="P47" s="1040"/>
      <c r="Q47" s="1041"/>
      <c r="R47" s="1039" t="s">
        <v>868</v>
      </c>
      <c r="S47" s="1040"/>
      <c r="T47" s="1041"/>
      <c r="U47" s="1039" t="s">
        <v>867</v>
      </c>
      <c r="V47" s="1040"/>
      <c r="W47" s="1041"/>
      <c r="X47" s="1039" t="s">
        <v>868</v>
      </c>
      <c r="Y47" s="1040"/>
      <c r="Z47" s="1041"/>
      <c r="AA47" s="1039" t="s">
        <v>867</v>
      </c>
      <c r="AB47" s="1040"/>
      <c r="AC47" s="1041"/>
      <c r="AD47" s="1039" t="s">
        <v>868</v>
      </c>
      <c r="AE47" s="1040"/>
      <c r="AF47" s="1041"/>
      <c r="AG47" s="1039" t="s">
        <v>867</v>
      </c>
      <c r="AH47" s="1040"/>
      <c r="AI47" s="1041"/>
      <c r="AJ47" s="1039" t="s">
        <v>868</v>
      </c>
      <c r="AK47" s="1041"/>
      <c r="AL47" s="471" t="s">
        <v>109</v>
      </c>
      <c r="AM47" s="471" t="s">
        <v>110</v>
      </c>
      <c r="AN47" s="440"/>
    </row>
    <row r="48" spans="1:43" ht="18" customHeight="1">
      <c r="A48" s="440"/>
      <c r="B48" s="451" t="s">
        <v>492</v>
      </c>
      <c r="C48" s="471">
        <f>COUNTIFS($B$11:$B$30,C$46,$C$11:$C$30,"A",$E$11:$E$30,"*")</f>
        <v>1</v>
      </c>
      <c r="D48" s="471">
        <f>COUNTIFS($B$11:$B$30,C$46,$C$11:$C$30,"B",$E$11:$E$30,"*")</f>
        <v>0</v>
      </c>
      <c r="E48" s="471">
        <f>COUNTIFS($B$11:$B$30,E$46,$C$11:$C$30,"A",$E$11:$E$30,"*")</f>
        <v>0</v>
      </c>
      <c r="F48" s="1039">
        <f>COUNTIFS($B$11:$B$30,E$46,$C$11:$C$30,"B",$E$11:$E$30,"*")</f>
        <v>1</v>
      </c>
      <c r="G48" s="1040"/>
      <c r="H48" s="1041"/>
      <c r="I48" s="1039">
        <f>COUNTIFS($B$11:$B$30,I$46,$C$11:$C$30,"A",$E$11:$E$30,"*")</f>
        <v>0</v>
      </c>
      <c r="J48" s="1040"/>
      <c r="K48" s="1041"/>
      <c r="L48" s="1039">
        <f>COUNTIFS($B$11:$B$30,I$46,$C$11:$C$30,"B",$E$11:$E$30,"*")</f>
        <v>0</v>
      </c>
      <c r="M48" s="1040"/>
      <c r="N48" s="1041"/>
      <c r="O48" s="1039">
        <f>COUNTIFS($B$11:$B$30,O$46,$C$11:$C$30,"A",$E$11:$E$30,"*")</f>
        <v>0</v>
      </c>
      <c r="P48" s="1040"/>
      <c r="Q48" s="1041"/>
      <c r="R48" s="1039">
        <f>COUNTIFS($B$11:$B$30,O$46,$C$11:$C$30,"B",$E$11:$E$30,"*")</f>
        <v>0</v>
      </c>
      <c r="S48" s="1040"/>
      <c r="T48" s="1041"/>
      <c r="U48" s="1039">
        <f>COUNTIFS($B$11:$B$30,U$46,$C$11:$C$30,"A",$E$11:$E$30,"*")</f>
        <v>0</v>
      </c>
      <c r="V48" s="1040"/>
      <c r="W48" s="1041"/>
      <c r="X48" s="1039">
        <f>COUNTIFS($B$11:$B$30,U$46,$C$11:$C$30,"B",$E$11:$E$30,"*")</f>
        <v>0</v>
      </c>
      <c r="Y48" s="1040"/>
      <c r="Z48" s="1041"/>
      <c r="AA48" s="1039">
        <f>COUNTIFS($B$11:$B$30,AA$46,$C$11:$C$30,"A",$E$11:$E$30,"*")</f>
        <v>0</v>
      </c>
      <c r="AB48" s="1040"/>
      <c r="AC48" s="1041"/>
      <c r="AD48" s="1039">
        <f>COUNTIFS($B$11:$B$30,AA$46,$C$11:$C$30,"B",$E$11:$E$30,"*")</f>
        <v>0</v>
      </c>
      <c r="AE48" s="1040"/>
      <c r="AF48" s="1041"/>
      <c r="AG48" s="1039">
        <f>COUNTIFS($B$11:$B$30,AG$46,$C$11:$C$30,"A",$E$11:$E$30,"*")</f>
        <v>0</v>
      </c>
      <c r="AH48" s="1040"/>
      <c r="AI48" s="1041"/>
      <c r="AJ48" s="1039">
        <f>COUNTIFS($B$11:$B$30,AG$46,$C$11:$C$30,"B",$E$11:$E$30,"*")</f>
        <v>0</v>
      </c>
      <c r="AK48" s="1041"/>
      <c r="AL48" s="471">
        <f>COUNTIFS($B$11:$B$30,AL$46,$C$11:$C$30,"A",$E$11:$E$30,"*")</f>
        <v>0</v>
      </c>
      <c r="AM48" s="471">
        <f>COUNTIFS($B$11:$B$30,AL$46,$C$11:$C$30,"B",$E$11:$E$30,"*")</f>
        <v>0</v>
      </c>
      <c r="AN48" s="440"/>
    </row>
    <row r="49" spans="1:40" ht="18" customHeight="1">
      <c r="A49" s="440"/>
      <c r="B49" s="452" t="s">
        <v>493</v>
      </c>
      <c r="C49" s="471">
        <f>COUNTIFS($B$11:$B$30,C$46,$C$11:$C$30,"C",$E$11:$E$30,"*")</f>
        <v>0</v>
      </c>
      <c r="D49" s="471">
        <f>COUNTIFS($B$11:$B$30,C$46,$C$11:$C$30,"D",$E$11:$E$30,"*")</f>
        <v>0</v>
      </c>
      <c r="E49" s="471">
        <f>COUNTIFS($B$11:$B$30,E$46,$C$11:$C$30,"C",$E$11:$E$30,"*")</f>
        <v>1</v>
      </c>
      <c r="F49" s="1039">
        <f>COUNTIFS($B$11:$B$30,E$46,$C$11:$C$30,"D",$E$11:$E$30,"*")</f>
        <v>1</v>
      </c>
      <c r="G49" s="1040"/>
      <c r="H49" s="1041"/>
      <c r="I49" s="1039">
        <f>COUNTIFS($B$11:$B$30,I$46,$C$11:$C$30,"C",$E$11:$E$30,"*")</f>
        <v>0</v>
      </c>
      <c r="J49" s="1040"/>
      <c r="K49" s="1041"/>
      <c r="L49" s="1039">
        <f>COUNTIFS($B$11:$B$30,I$46,$C$11:$C$30,"D",$E$11:$E$30,"*")</f>
        <v>0</v>
      </c>
      <c r="M49" s="1040"/>
      <c r="N49" s="1041"/>
      <c r="O49" s="1039">
        <f>COUNTIFS($B$11:$B$30,O$46,$C$11:$C$30,"C",$E$11:$E$30,"*")</f>
        <v>0</v>
      </c>
      <c r="P49" s="1040"/>
      <c r="Q49" s="1041"/>
      <c r="R49" s="1039">
        <f>COUNTIFS($B$11:$B$30,O$46,$C$11:$C$30,"D",$E$11:$E$30,"*")</f>
        <v>0</v>
      </c>
      <c r="S49" s="1040"/>
      <c r="T49" s="1041"/>
      <c r="U49" s="1039">
        <f>COUNTIFS($B$11:$B$30,U$46,$C$11:$C$30,"C",$E$11:$E$30,"*")</f>
        <v>0</v>
      </c>
      <c r="V49" s="1040"/>
      <c r="W49" s="1041"/>
      <c r="X49" s="1039">
        <f>COUNTIFS($B$11:$B$30,U$46,$C$11:$C$30,"D",$E$11:$E$30,"*")</f>
        <v>0</v>
      </c>
      <c r="Y49" s="1040"/>
      <c r="Z49" s="1041"/>
      <c r="AA49" s="1039">
        <f>COUNTIFS($B$11:$B$30,AA$46,$C$11:$C$30,"C",$E$11:$E$30,"*")</f>
        <v>0</v>
      </c>
      <c r="AB49" s="1040"/>
      <c r="AC49" s="1041"/>
      <c r="AD49" s="1039">
        <f>COUNTIFS($B$11:$B$30,AA$46,$C$11:$C$30,"D",$E$11:$E$30,"*")</f>
        <v>0</v>
      </c>
      <c r="AE49" s="1040"/>
      <c r="AF49" s="1041"/>
      <c r="AG49" s="1039">
        <f>COUNTIFS($B$11:$B$30,AG$46,$C$11:$C$30,"C",$E$11:$E$30,"*")</f>
        <v>0</v>
      </c>
      <c r="AH49" s="1040"/>
      <c r="AI49" s="1041"/>
      <c r="AJ49" s="1039">
        <f>COUNTIFS($B$11:$B$30,AG$46,$C$11:$C$30,"D",$E$11:$E$30,"*")</f>
        <v>0</v>
      </c>
      <c r="AK49" s="1041"/>
      <c r="AL49" s="471">
        <f>COUNTIFS($B$11:$B$30,AL$46,$C$11:$C$30,"C",$E$11:$E$30,"*")</f>
        <v>0</v>
      </c>
      <c r="AM49" s="471">
        <f>COUNTIFS($B$11:$B$30,AL$46,$C$11:$C$30,"D",$E$11:$E$30,"*")</f>
        <v>0</v>
      </c>
      <c r="AN49" s="440"/>
    </row>
    <row r="50" spans="1:40" ht="25" customHeight="1">
      <c r="A50" s="440"/>
      <c r="B50" s="452" t="s">
        <v>869</v>
      </c>
      <c r="C50" s="1047">
        <f>IF($AK$3="４週",SUMIFS($AK$11:$AK$30,$B$11:$B$30,C46)/4/$AH$5,IF($AK$3="歴月",SUMIFS($AK$11:$AK$30,$B$11:$B$30,C46)/$AL$5,"記載する期間を選択してください"))</f>
        <v>0</v>
      </c>
      <c r="D50" s="1049"/>
      <c r="E50" s="1047">
        <f>IF($AK$3="４週",SUMIFS($AK$11:$AK$30,$B$11:$B$30,E46)/4/$AH$5,IF($AK$3="歴月",SUMIFS($AK$11:$AK$30,$B$11:$B$30,E46)/$AL$5,"記載する期間を選択してください"))</f>
        <v>0</v>
      </c>
      <c r="F50" s="1048"/>
      <c r="G50" s="1048"/>
      <c r="H50" s="1049"/>
      <c r="I50" s="1047">
        <f>IF($AK$3="４週",SUMIFS($AK$11:$AK$30,$B$11:$B$30,I46)/4/$AH$5,IF($AK$3="歴月",SUMIFS($AK$11:$AK$30,$B$11:$B$30,I46)/$AL$5,"記載する期間を選択してください"))</f>
        <v>0</v>
      </c>
      <c r="J50" s="1048"/>
      <c r="K50" s="1048"/>
      <c r="L50" s="1048"/>
      <c r="M50" s="1048"/>
      <c r="N50" s="1049"/>
      <c r="O50" s="1047">
        <f>IF($AK$3="４週",SUMIFS($AK$11:$AK$30,$B$11:$B$30,O46)/4/$AH$5,IF($AK$3="歴月",SUMIFS($AK$11:$AK$30,$B$11:$B$30,O46)/$AL$5,"記載する期間を選択してください"))</f>
        <v>0</v>
      </c>
      <c r="P50" s="1048"/>
      <c r="Q50" s="1048"/>
      <c r="R50" s="1048"/>
      <c r="S50" s="1048"/>
      <c r="T50" s="1049"/>
      <c r="U50" s="1047">
        <f>IF($AK$3="４週",SUMIFS($AK$11:$AK$30,$B$11:$B$30,U46)/4/$AH$5,IF($AK$3="歴月",SUMIFS($AK$11:$AK$30,$B$11:$B$30,U46)/$AL$5,"記載する期間を選択してください"))</f>
        <v>0</v>
      </c>
      <c r="V50" s="1048"/>
      <c r="W50" s="1048"/>
      <c r="X50" s="1048"/>
      <c r="Y50" s="1048"/>
      <c r="Z50" s="1049"/>
      <c r="AA50" s="1047">
        <f>IF($AK$3="４週",SUMIFS($AK$11:$AK$30,$B$11:$B$30,AA46)/4/$AH$5,IF($AK$3="歴月",SUMIFS($AK$11:$AK$30,$B$11:$B$30,AA46)/$AL$5,"記載する期間を選択してください"))</f>
        <v>0</v>
      </c>
      <c r="AB50" s="1048"/>
      <c r="AC50" s="1048"/>
      <c r="AD50" s="1048"/>
      <c r="AE50" s="1048"/>
      <c r="AF50" s="1049"/>
      <c r="AG50" s="1047">
        <f>IF($AK$3="４週",SUMIFS($AK$11:$AK$30,$B$11:$B$30,AG46)/4/$AH$5,IF($AK$3="歴月",SUMIFS($AK$11:$AK$30,$B$11:$B$30,AG46)/$AL$5,"記載する期間を選択してください"))</f>
        <v>0</v>
      </c>
      <c r="AH50" s="1048"/>
      <c r="AI50" s="1048"/>
      <c r="AJ50" s="1048"/>
      <c r="AK50" s="1049"/>
      <c r="AL50" s="1047">
        <f>IF($AK$3="４週",SUMIFS($AK$11:$AK$30,$B$11:$B$30,AL46)/4/$AH$5,IF($AK$3="歴月",SUMIFS($AK$11:$AK$30,$B$11:$B$30,AL46)/$AL$5,"記載する期間を選択してください"))</f>
        <v>0</v>
      </c>
      <c r="AM50" s="1049"/>
      <c r="AN50" s="440"/>
    </row>
    <row r="51" spans="1:40" ht="5.15" customHeight="1">
      <c r="A51" s="440"/>
      <c r="B51" s="443"/>
      <c r="C51" s="472">
        <v>2</v>
      </c>
      <c r="D51" s="472"/>
      <c r="E51" s="472">
        <v>3</v>
      </c>
      <c r="F51" s="472"/>
      <c r="G51" s="472"/>
      <c r="H51" s="472"/>
      <c r="I51" s="472">
        <v>4</v>
      </c>
      <c r="J51" s="472"/>
      <c r="K51" s="472"/>
      <c r="L51" s="472"/>
      <c r="M51" s="472"/>
      <c r="N51" s="472"/>
      <c r="O51" s="472">
        <v>5</v>
      </c>
      <c r="P51" s="472"/>
      <c r="Q51" s="472"/>
      <c r="R51" s="472"/>
      <c r="S51" s="472"/>
      <c r="T51" s="472"/>
      <c r="U51" s="472">
        <v>6</v>
      </c>
      <c r="V51" s="472"/>
      <c r="W51" s="472"/>
      <c r="X51" s="472"/>
      <c r="Y51" s="472"/>
      <c r="Z51" s="472"/>
      <c r="AA51" s="472">
        <v>7</v>
      </c>
      <c r="AB51" s="472"/>
      <c r="AC51" s="472"/>
      <c r="AD51" s="472"/>
      <c r="AE51" s="472"/>
      <c r="AF51" s="472"/>
      <c r="AG51" s="472">
        <v>8</v>
      </c>
      <c r="AH51" s="472"/>
      <c r="AI51" s="472"/>
      <c r="AJ51" s="472"/>
      <c r="AK51" s="472"/>
      <c r="AL51" s="472">
        <v>9</v>
      </c>
      <c r="AM51" s="472"/>
      <c r="AN51" s="440"/>
    </row>
    <row r="52" spans="1:40" ht="15" customHeight="1">
      <c r="A52" s="465" t="s">
        <v>870</v>
      </c>
      <c r="B52" s="449"/>
      <c r="C52" s="473"/>
      <c r="D52" s="473"/>
      <c r="E52" s="473"/>
      <c r="F52" s="465"/>
      <c r="G52" s="473"/>
      <c r="H52" s="472"/>
      <c r="I52" s="472"/>
      <c r="J52" s="472"/>
      <c r="K52" s="472"/>
      <c r="L52" s="472"/>
      <c r="M52" s="472"/>
      <c r="N52" s="472"/>
      <c r="O52" s="472"/>
      <c r="P52" s="472"/>
      <c r="Q52" s="472"/>
      <c r="R52" s="472">
        <v>6</v>
      </c>
      <c r="S52" s="472"/>
      <c r="T52" s="472"/>
      <c r="U52" s="472"/>
      <c r="V52" s="472"/>
      <c r="W52" s="472"/>
      <c r="X52" s="472">
        <v>7</v>
      </c>
      <c r="Y52" s="472"/>
      <c r="Z52" s="472"/>
      <c r="AA52" s="472"/>
      <c r="AB52" s="472"/>
      <c r="AC52" s="472"/>
      <c r="AD52" s="472">
        <v>8</v>
      </c>
      <c r="AE52" s="472"/>
      <c r="AF52" s="472"/>
      <c r="AG52" s="440"/>
      <c r="AH52" s="440"/>
      <c r="AI52" s="440"/>
      <c r="AJ52" s="440">
        <v>9</v>
      </c>
      <c r="AK52" s="444"/>
      <c r="AL52" s="444"/>
      <c r="AM52" s="440"/>
    </row>
    <row r="53" spans="1:40" s="465" customFormat="1" ht="15" customHeight="1">
      <c r="A53" s="465" t="s">
        <v>871</v>
      </c>
      <c r="B53" s="468"/>
      <c r="C53" s="468"/>
      <c r="D53" s="468"/>
      <c r="E53" s="468"/>
      <c r="F53" s="468"/>
      <c r="G53" s="468"/>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row>
    <row r="54" spans="1:40" s="465" customFormat="1" ht="15" customHeight="1">
      <c r="A54" s="465" t="s">
        <v>872</v>
      </c>
      <c r="B54" s="468"/>
      <c r="C54" s="468"/>
      <c r="D54" s="468"/>
      <c r="E54" s="468"/>
      <c r="F54" s="468"/>
      <c r="G54" s="468"/>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row>
    <row r="55" spans="1:40" s="465" customFormat="1" ht="15" customHeight="1">
      <c r="A55" s="465" t="s">
        <v>873</v>
      </c>
      <c r="B55" s="468"/>
      <c r="C55" s="468"/>
      <c r="D55" s="468"/>
      <c r="E55" s="468"/>
      <c r="F55" s="468"/>
      <c r="G55" s="468"/>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row>
    <row r="56" spans="1:40" s="465" customFormat="1" ht="15" customHeight="1">
      <c r="A56" s="465" t="s">
        <v>874</v>
      </c>
      <c r="B56" s="468"/>
      <c r="C56" s="468"/>
      <c r="D56" s="468"/>
      <c r="E56" s="468"/>
      <c r="F56" s="468"/>
      <c r="G56" s="468"/>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row>
    <row r="57" spans="1:40" ht="15" customHeight="1">
      <c r="A57" s="465" t="s">
        <v>875</v>
      </c>
      <c r="B57" s="474"/>
      <c r="C57" s="465"/>
      <c r="D57" s="465"/>
      <c r="E57" s="465"/>
      <c r="F57" s="465"/>
      <c r="G57" s="465"/>
    </row>
    <row r="58" spans="1:40" ht="15" customHeight="1">
      <c r="A58" s="465" t="s">
        <v>876</v>
      </c>
      <c r="B58" s="474"/>
      <c r="C58" s="465"/>
      <c r="D58" s="465"/>
      <c r="E58" s="465"/>
      <c r="F58" s="465"/>
      <c r="G58" s="465"/>
    </row>
    <row r="59" spans="1:40" ht="15" customHeight="1">
      <c r="A59" s="465"/>
      <c r="B59" s="451" t="s">
        <v>877</v>
      </c>
      <c r="C59" s="1018" t="s">
        <v>878</v>
      </c>
      <c r="D59" s="1018"/>
      <c r="E59" s="1018"/>
      <c r="F59" s="465"/>
      <c r="G59" s="465"/>
    </row>
    <row r="60" spans="1:40" ht="15" customHeight="1">
      <c r="A60" s="465"/>
      <c r="B60" s="475" t="s">
        <v>854</v>
      </c>
      <c r="C60" s="1031" t="s">
        <v>879</v>
      </c>
      <c r="D60" s="1031"/>
      <c r="E60" s="1031"/>
      <c r="F60" s="465"/>
      <c r="G60" s="465"/>
    </row>
    <row r="61" spans="1:40" ht="15" customHeight="1">
      <c r="A61" s="465"/>
      <c r="B61" s="475" t="s">
        <v>856</v>
      </c>
      <c r="C61" s="1031" t="s">
        <v>880</v>
      </c>
      <c r="D61" s="1031"/>
      <c r="E61" s="1031"/>
      <c r="F61" s="465"/>
      <c r="G61" s="465"/>
    </row>
    <row r="62" spans="1:40" ht="15" customHeight="1">
      <c r="A62" s="465"/>
      <c r="B62" s="475" t="s">
        <v>857</v>
      </c>
      <c r="C62" s="1031" t="s">
        <v>881</v>
      </c>
      <c r="D62" s="1031"/>
      <c r="E62" s="1031"/>
      <c r="F62" s="465"/>
      <c r="G62" s="465"/>
    </row>
    <row r="63" spans="1:40" ht="15" customHeight="1">
      <c r="A63" s="465"/>
      <c r="B63" s="475" t="s">
        <v>858</v>
      </c>
      <c r="C63" s="1031" t="s">
        <v>882</v>
      </c>
      <c r="D63" s="1031"/>
      <c r="E63" s="1031"/>
      <c r="F63" s="465"/>
      <c r="G63" s="465"/>
    </row>
    <row r="64" spans="1:40" ht="15" customHeight="1">
      <c r="A64" s="465"/>
      <c r="B64" s="465" t="s">
        <v>883</v>
      </c>
      <c r="C64" s="465"/>
      <c r="D64" s="465"/>
      <c r="E64" s="465"/>
      <c r="F64" s="465"/>
      <c r="G64" s="465"/>
    </row>
    <row r="65" spans="1:7" ht="15" customHeight="1">
      <c r="A65" s="465"/>
      <c r="B65" s="465" t="s">
        <v>939</v>
      </c>
      <c r="C65" s="465"/>
      <c r="D65" s="465"/>
      <c r="E65" s="465"/>
      <c r="F65" s="465"/>
      <c r="G65" s="465"/>
    </row>
    <row r="66" spans="1:7" ht="15" customHeight="1">
      <c r="A66" s="465"/>
      <c r="B66" s="465" t="s">
        <v>885</v>
      </c>
      <c r="C66" s="465"/>
      <c r="D66" s="465"/>
      <c r="E66" s="465"/>
      <c r="F66" s="465"/>
      <c r="G66" s="465"/>
    </row>
    <row r="67" spans="1:7" ht="15" customHeight="1">
      <c r="A67" s="465" t="s">
        <v>886</v>
      </c>
      <c r="B67" s="474"/>
      <c r="C67" s="465"/>
      <c r="D67" s="465"/>
      <c r="E67" s="465"/>
      <c r="F67" s="465"/>
      <c r="G67" s="465"/>
    </row>
    <row r="68" spans="1:7" ht="15" customHeight="1">
      <c r="A68" s="465" t="s">
        <v>887</v>
      </c>
      <c r="B68" s="474"/>
      <c r="C68" s="465"/>
      <c r="D68" s="465"/>
      <c r="E68" s="465"/>
      <c r="F68" s="465"/>
      <c r="G68" s="465"/>
    </row>
    <row r="69" spans="1:7" ht="15" customHeight="1">
      <c r="A69" s="465" t="s">
        <v>940</v>
      </c>
      <c r="B69" s="474"/>
      <c r="C69" s="465"/>
      <c r="D69" s="465"/>
      <c r="E69" s="465"/>
      <c r="F69" s="465"/>
      <c r="G69" s="465"/>
    </row>
    <row r="70" spans="1:7" ht="15" customHeight="1">
      <c r="A70" s="465" t="s">
        <v>889</v>
      </c>
      <c r="B70" s="474"/>
      <c r="C70" s="465"/>
      <c r="D70" s="465"/>
      <c r="E70" s="465"/>
      <c r="F70" s="465"/>
      <c r="G70" s="465"/>
    </row>
    <row r="71" spans="1:7" ht="15" customHeight="1">
      <c r="A71" s="465" t="s">
        <v>890</v>
      </c>
      <c r="B71" s="474"/>
      <c r="C71" s="465"/>
      <c r="D71" s="465"/>
      <c r="E71" s="465"/>
      <c r="F71" s="465"/>
      <c r="G71" s="465"/>
    </row>
    <row r="72" spans="1:7" ht="15" customHeight="1">
      <c r="A72" s="465" t="s">
        <v>891</v>
      </c>
      <c r="B72" s="474"/>
      <c r="C72" s="465"/>
      <c r="D72" s="465"/>
      <c r="E72" s="465"/>
      <c r="F72" s="465"/>
      <c r="G72" s="465"/>
    </row>
    <row r="73" spans="1:7" ht="15" customHeight="1">
      <c r="A73" s="465"/>
      <c r="B73" s="465" t="s">
        <v>892</v>
      </c>
      <c r="C73" s="465"/>
      <c r="D73" s="465"/>
      <c r="E73" s="465"/>
      <c r="F73" s="465"/>
      <c r="G73" s="465"/>
    </row>
    <row r="74" spans="1:7" ht="15" customHeight="1">
      <c r="A74" s="465"/>
      <c r="B74" s="465" t="s">
        <v>893</v>
      </c>
      <c r="C74" s="465"/>
      <c r="D74" s="465"/>
      <c r="E74" s="465"/>
      <c r="F74" s="465"/>
      <c r="G74" s="465"/>
    </row>
    <row r="75" spans="1:7" ht="15" customHeight="1">
      <c r="A75" s="465" t="s">
        <v>894</v>
      </c>
      <c r="B75" s="474"/>
      <c r="C75" s="465"/>
      <c r="D75" s="465"/>
      <c r="E75" s="465"/>
      <c r="F75" s="465"/>
      <c r="G75" s="465"/>
    </row>
    <row r="76" spans="1:7" ht="15" customHeight="1">
      <c r="A76" s="465" t="s">
        <v>895</v>
      </c>
      <c r="B76" s="474"/>
      <c r="C76" s="465"/>
      <c r="D76" s="465"/>
      <c r="E76" s="465"/>
      <c r="F76" s="465"/>
      <c r="G76" s="465"/>
    </row>
    <row r="77" spans="1:7" ht="15" customHeight="1">
      <c r="A77" s="465" t="s">
        <v>896</v>
      </c>
      <c r="B77" s="474"/>
      <c r="C77" s="465"/>
      <c r="D77" s="465"/>
      <c r="E77" s="465"/>
      <c r="F77" s="465"/>
      <c r="G77" s="465"/>
    </row>
    <row r="78" spans="1:7" ht="15" customHeight="1">
      <c r="A78" s="465" t="s">
        <v>897</v>
      </c>
      <c r="B78" s="474"/>
      <c r="C78" s="465"/>
      <c r="D78" s="465"/>
      <c r="E78" s="465"/>
      <c r="F78" s="465"/>
      <c r="G78" s="465"/>
    </row>
    <row r="79" spans="1:7" ht="15" customHeight="1">
      <c r="A79" s="465" t="s">
        <v>898</v>
      </c>
      <c r="B79" s="474"/>
      <c r="C79" s="465"/>
      <c r="D79" s="465"/>
      <c r="E79" s="465"/>
      <c r="F79" s="465"/>
      <c r="G79" s="465"/>
    </row>
    <row r="80" spans="1:7" ht="15" customHeight="1">
      <c r="A80" s="465" t="s">
        <v>899</v>
      </c>
      <c r="B80" s="474"/>
      <c r="C80" s="465"/>
      <c r="D80" s="465"/>
      <c r="E80" s="465"/>
      <c r="F80" s="465"/>
      <c r="G80" s="465"/>
    </row>
    <row r="81" spans="1:7" ht="15" customHeight="1">
      <c r="A81" s="465" t="s">
        <v>900</v>
      </c>
      <c r="B81" s="474"/>
      <c r="C81" s="465"/>
      <c r="D81" s="465"/>
      <c r="E81" s="465"/>
      <c r="F81" s="465"/>
      <c r="G81" s="465"/>
    </row>
    <row r="82" spans="1:7" ht="15" customHeight="1">
      <c r="A82" s="465" t="s">
        <v>901</v>
      </c>
      <c r="B82" s="474"/>
      <c r="C82" s="465"/>
      <c r="D82" s="465"/>
      <c r="E82" s="465"/>
      <c r="F82" s="465"/>
      <c r="G82" s="465"/>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4"/>
  <dataValidations count="7">
    <dataValidation type="whole" operator="greaterThanOrEqual" allowBlank="1" showInputMessage="1" showErrorMessage="1" sqref="I38:I39 D38:F39 AG38:AG39 AD38:AD39 AA38:AA39 X38:X39 U38:U39 R38:R39 O38:O39 L38:L39" xr:uid="{F30567A5-0743-4C4C-B50B-F5A6610CD76E}">
      <formula1>0</formula1>
    </dataValidation>
    <dataValidation operator="greaterThanOrEqual" allowBlank="1" showInputMessage="1" showErrorMessage="1" sqref="I44 AJ38:AJ39 AL38 L40 L44 I40" xr:uid="{178EBCA4-8879-4F61-BF11-E15CF692E362}"/>
    <dataValidation type="list" allowBlank="1" showInputMessage="1" showErrorMessage="1" sqref="C11:C30" xr:uid="{0B0B701A-9707-4F5C-BE9B-17668815B799}">
      <formula1>"A,B,C,D"</formula1>
    </dataValidation>
    <dataValidation type="list" allowBlank="1" showInputMessage="1" showErrorMessage="1" sqref="AK4:AN4" xr:uid="{5A58F3F4-08CB-4013-89CB-0E09FFA03589}">
      <formula1>"予定,実績"</formula1>
    </dataValidation>
    <dataValidation type="list" allowBlank="1" showInputMessage="1" showErrorMessage="1" sqref="AK3:AN3" xr:uid="{4B453334-557B-4459-BEBE-2C7BE2CD656B}">
      <formula1>"４週,歴月"</formula1>
    </dataValidation>
    <dataValidation type="list" allowBlank="1" showInputMessage="1" sqref="B12:B30" xr:uid="{2609DAD4-FC3C-4899-B73A-7C38859F3894}">
      <formula1>INDIRECT($AK$1)</formula1>
    </dataValidation>
    <dataValidation allowBlank="1" showInputMessage="1" sqref="B11" xr:uid="{8CF26C0D-15EF-4D2C-BDBE-FD4361D2E59D}"/>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ゴシック,標準"&amp;10（参考様式４）</oddHeader>
    <oddFooter>&amp;C&amp;14 4-1</oddFoot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62812-2E67-488E-8AFD-6967DDF5AB2B}">
  <sheetPr>
    <tabColor rgb="FFFFFF00"/>
  </sheetPr>
  <dimension ref="A1:AS84"/>
  <sheetViews>
    <sheetView showGridLines="0" view="pageBreakPreview" zoomScaleNormal="100" zoomScaleSheetLayoutView="100" workbookViewId="0">
      <selection activeCell="Q17" sqref="Q17"/>
    </sheetView>
  </sheetViews>
  <sheetFormatPr defaultColWidth="8.26953125" defaultRowHeight="21" customHeight="1"/>
  <cols>
    <col min="1" max="1" width="2.6328125" style="443" customWidth="1"/>
    <col min="2" max="2" width="14.26953125" style="437" customWidth="1"/>
    <col min="3" max="3" width="6.6328125" style="443" customWidth="1"/>
    <col min="4" max="5" width="7.6328125" style="443" customWidth="1"/>
    <col min="6" max="36" width="2.6328125" style="443" customWidth="1"/>
    <col min="37" max="37" width="6.6328125" style="443" customWidth="1"/>
    <col min="38" max="39" width="7.6328125" style="443" customWidth="1"/>
    <col min="40" max="40" width="5.6328125" style="443" customWidth="1"/>
    <col min="41" max="42" width="8.26953125" style="443"/>
    <col min="43" max="44" width="41.453125" style="443" customWidth="1"/>
    <col min="45" max="45" width="34.453125" style="443" customWidth="1"/>
    <col min="46" max="16384" width="8.26953125" style="443"/>
  </cols>
  <sheetData>
    <row r="1" spans="1:40" ht="20.149999999999999" customHeight="1">
      <c r="A1" s="436" t="s">
        <v>833</v>
      </c>
      <c r="C1" s="438"/>
      <c r="D1" s="438"/>
      <c r="E1" s="438"/>
      <c r="F1" s="438"/>
      <c r="G1" s="438"/>
      <c r="H1" s="438"/>
      <c r="I1" s="438"/>
      <c r="J1" s="438"/>
      <c r="K1" s="438"/>
      <c r="L1" s="438"/>
      <c r="M1" s="438"/>
      <c r="N1" s="438"/>
      <c r="O1" s="438"/>
      <c r="P1" s="438"/>
      <c r="Q1" s="438"/>
      <c r="R1" s="438"/>
      <c r="S1" s="438"/>
      <c r="T1" s="438"/>
      <c r="U1" s="438"/>
      <c r="V1" s="438"/>
      <c r="W1" s="438"/>
      <c r="X1" s="439"/>
      <c r="Y1" s="439"/>
      <c r="Z1" s="440"/>
      <c r="AA1" s="440"/>
      <c r="AB1" s="440"/>
      <c r="AC1" s="440"/>
      <c r="AD1" s="441"/>
      <c r="AE1" s="441"/>
      <c r="AF1" s="441"/>
      <c r="AG1" s="441"/>
      <c r="AH1" s="441"/>
      <c r="AI1" s="442" t="s">
        <v>834</v>
      </c>
      <c r="AJ1" s="442"/>
      <c r="AK1" s="1006" t="s">
        <v>13</v>
      </c>
      <c r="AL1" s="1006"/>
      <c r="AM1" s="1006"/>
      <c r="AN1" s="1006"/>
    </row>
    <row r="2" spans="1:40" ht="18" customHeight="1">
      <c r="A2" s="440"/>
      <c r="B2" s="444"/>
      <c r="C2" s="444"/>
      <c r="D2" s="444"/>
      <c r="E2" s="444"/>
      <c r="F2" s="444"/>
      <c r="G2" s="444"/>
      <c r="H2" s="444"/>
      <c r="I2" s="444"/>
      <c r="J2" s="444"/>
      <c r="K2" s="444"/>
      <c r="L2" s="444"/>
      <c r="M2" s="1007">
        <v>2025</v>
      </c>
      <c r="N2" s="1007"/>
      <c r="O2" s="1007"/>
      <c r="P2" s="1007"/>
      <c r="Q2" s="1008" t="s">
        <v>180</v>
      </c>
      <c r="R2" s="1008"/>
      <c r="S2" s="1007">
        <v>4</v>
      </c>
      <c r="T2" s="1007"/>
      <c r="U2" s="1008" t="s">
        <v>140</v>
      </c>
      <c r="V2" s="1008"/>
      <c r="W2" s="444"/>
      <c r="X2" s="444"/>
      <c r="Y2" s="444"/>
      <c r="Z2" s="440"/>
      <c r="AA2" s="440"/>
      <c r="AC2" s="442"/>
      <c r="AD2" s="444"/>
      <c r="AE2" s="444"/>
      <c r="AF2" s="444"/>
      <c r="AG2" s="444"/>
      <c r="AH2" s="444"/>
      <c r="AI2" s="442" t="s">
        <v>835</v>
      </c>
      <c r="AJ2" s="442"/>
      <c r="AK2" s="1009"/>
      <c r="AL2" s="1009"/>
      <c r="AM2" s="1009"/>
      <c r="AN2" s="1009"/>
    </row>
    <row r="3" spans="1:40" ht="18" customHeight="1">
      <c r="A3" s="445"/>
      <c r="B3" s="445"/>
      <c r="C3" s="445"/>
      <c r="D3" s="445"/>
      <c r="E3" s="445"/>
      <c r="F3" s="445"/>
      <c r="G3" s="445"/>
      <c r="H3" s="445"/>
      <c r="I3" s="445"/>
      <c r="J3" s="445"/>
      <c r="K3" s="445"/>
      <c r="L3" s="445"/>
      <c r="M3" s="445"/>
      <c r="N3" s="445"/>
      <c r="O3" s="445"/>
      <c r="P3" s="445"/>
      <c r="Q3" s="445"/>
      <c r="R3" s="445"/>
      <c r="S3" s="445"/>
      <c r="T3" s="445"/>
      <c r="U3" s="445"/>
      <c r="V3" s="445"/>
      <c r="W3" s="445"/>
      <c r="Y3" s="446"/>
      <c r="Z3" s="446"/>
      <c r="AA3" s="446"/>
      <c r="AB3" s="440"/>
      <c r="AC3" s="446"/>
      <c r="AD3" s="446"/>
      <c r="AE3" s="446"/>
      <c r="AF3" s="446"/>
      <c r="AG3" s="446"/>
      <c r="AH3" s="446"/>
      <c r="AI3" s="447" t="s">
        <v>836</v>
      </c>
      <c r="AJ3" s="442"/>
      <c r="AK3" s="1010" t="s">
        <v>837</v>
      </c>
      <c r="AL3" s="1010"/>
      <c r="AM3" s="1010"/>
      <c r="AN3" s="1010"/>
    </row>
    <row r="4" spans="1:40" ht="18" customHeight="1">
      <c r="A4" s="445"/>
      <c r="B4" s="445"/>
      <c r="C4" s="445"/>
      <c r="D4" s="445"/>
      <c r="E4" s="445"/>
      <c r="F4" s="445"/>
      <c r="G4" s="445"/>
      <c r="H4" s="445"/>
      <c r="I4" s="445"/>
      <c r="J4" s="445"/>
      <c r="K4" s="445"/>
      <c r="L4" s="445"/>
      <c r="M4" s="445"/>
      <c r="N4" s="445"/>
      <c r="O4" s="445"/>
      <c r="P4" s="445"/>
      <c r="Q4" s="445"/>
      <c r="R4" s="445"/>
      <c r="S4" s="445"/>
      <c r="T4" s="445"/>
      <c r="U4" s="445"/>
      <c r="V4" s="445"/>
      <c r="W4" s="445"/>
      <c r="Y4" s="446"/>
      <c r="Z4" s="446"/>
      <c r="AA4" s="446"/>
      <c r="AB4" s="440"/>
      <c r="AC4" s="446"/>
      <c r="AD4" s="446"/>
      <c r="AE4" s="446"/>
      <c r="AF4" s="446"/>
      <c r="AG4" s="446"/>
      <c r="AH4" s="446"/>
      <c r="AI4" s="447" t="s">
        <v>838</v>
      </c>
      <c r="AJ4" s="442"/>
      <c r="AK4" s="1010"/>
      <c r="AL4" s="1010"/>
      <c r="AM4" s="1010"/>
      <c r="AN4" s="1010"/>
    </row>
    <row r="5" spans="1:40" ht="18" customHeight="1">
      <c r="A5" s="445"/>
      <c r="B5" s="445"/>
      <c r="C5" s="445"/>
      <c r="D5" s="445"/>
      <c r="E5" s="445"/>
      <c r="F5" s="445"/>
      <c r="G5" s="445"/>
      <c r="H5" s="445"/>
      <c r="I5" s="445"/>
      <c r="J5" s="445"/>
      <c r="K5" s="445"/>
      <c r="L5" s="445"/>
      <c r="M5" s="445"/>
      <c r="N5" s="445"/>
      <c r="O5" s="445"/>
      <c r="P5" s="445"/>
      <c r="Q5" s="445"/>
      <c r="R5" s="445"/>
      <c r="S5" s="445"/>
      <c r="T5" s="445"/>
      <c r="U5" s="445"/>
      <c r="V5" s="445"/>
      <c r="W5" s="445"/>
      <c r="Y5" s="446"/>
      <c r="Z5" s="446"/>
      <c r="AA5" s="446"/>
      <c r="AB5" s="440"/>
      <c r="AC5" s="476"/>
      <c r="AD5" s="476"/>
      <c r="AE5" s="476"/>
      <c r="AF5" s="476"/>
      <c r="AG5" s="476"/>
      <c r="AH5" s="476"/>
      <c r="AI5" s="477" t="s">
        <v>902</v>
      </c>
      <c r="AJ5" s="478"/>
      <c r="AK5" s="1050" t="s">
        <v>903</v>
      </c>
      <c r="AL5" s="1051"/>
      <c r="AM5" s="1051"/>
      <c r="AN5" s="1052"/>
    </row>
    <row r="6" spans="1:40" ht="18" customHeight="1">
      <c r="A6" s="445"/>
      <c r="B6" s="445"/>
      <c r="C6" s="445"/>
      <c r="D6" s="445"/>
      <c r="E6" s="445"/>
      <c r="F6" s="445"/>
      <c r="G6" s="445"/>
      <c r="H6" s="445"/>
      <c r="I6" s="445"/>
      <c r="J6" s="445"/>
      <c r="K6" s="445"/>
      <c r="L6" s="445"/>
      <c r="M6" s="445"/>
      <c r="N6" s="445"/>
      <c r="O6" s="445"/>
      <c r="P6" s="445"/>
      <c r="Q6" s="445"/>
      <c r="R6" s="445"/>
      <c r="S6" s="445"/>
      <c r="U6" s="445"/>
      <c r="V6" s="445"/>
      <c r="W6" s="445"/>
      <c r="Y6" s="446"/>
      <c r="Z6" s="446"/>
      <c r="AA6" s="446"/>
      <c r="AB6" s="440"/>
      <c r="AC6" s="446"/>
      <c r="AD6" s="446"/>
      <c r="AE6" s="446"/>
      <c r="AF6" s="446"/>
      <c r="AG6" s="447" t="s">
        <v>904</v>
      </c>
      <c r="AH6" s="1011">
        <v>40</v>
      </c>
      <c r="AI6" s="1011"/>
      <c r="AJ6" s="1011"/>
      <c r="AK6" s="446" t="s">
        <v>840</v>
      </c>
      <c r="AL6" s="479">
        <v>160</v>
      </c>
      <c r="AM6" s="446" t="s">
        <v>841</v>
      </c>
      <c r="AN6" s="440"/>
    </row>
    <row r="7" spans="1:40" ht="10" customHeight="1">
      <c r="A7" s="440"/>
      <c r="B7" s="449"/>
      <c r="C7" s="449"/>
      <c r="D7" s="449"/>
      <c r="E7" s="449"/>
      <c r="F7" s="449"/>
      <c r="G7" s="449"/>
      <c r="H7" s="449"/>
      <c r="I7" s="449"/>
      <c r="J7" s="449"/>
      <c r="K7" s="449"/>
      <c r="L7" s="449"/>
      <c r="M7" s="449"/>
      <c r="N7" s="449"/>
      <c r="O7" s="449"/>
      <c r="P7" s="449"/>
      <c r="Q7" s="449"/>
      <c r="R7" s="449"/>
      <c r="S7" s="449"/>
      <c r="T7" s="449"/>
      <c r="U7" s="449"/>
      <c r="V7" s="449"/>
      <c r="W7" s="449"/>
      <c r="X7" s="444"/>
      <c r="Y7" s="444"/>
      <c r="Z7" s="444"/>
      <c r="AA7" s="444"/>
      <c r="AB7" s="444"/>
      <c r="AC7" s="444"/>
      <c r="AD7" s="444"/>
      <c r="AE7" s="444"/>
      <c r="AF7" s="444"/>
      <c r="AG7" s="444"/>
      <c r="AH7" s="444"/>
      <c r="AI7" s="444"/>
      <c r="AJ7" s="444"/>
      <c r="AK7" s="444"/>
      <c r="AL7" s="444"/>
      <c r="AM7" s="440"/>
      <c r="AN7" s="440"/>
    </row>
    <row r="8" spans="1:40" ht="15" customHeight="1">
      <c r="A8" s="1012" t="s">
        <v>842</v>
      </c>
      <c r="B8" s="1013" t="s">
        <v>905</v>
      </c>
      <c r="C8" s="1015" t="s">
        <v>906</v>
      </c>
      <c r="D8" s="1018" t="s">
        <v>907</v>
      </c>
      <c r="E8" s="1019" t="s">
        <v>908</v>
      </c>
      <c r="F8" s="1020" t="s">
        <v>909</v>
      </c>
      <c r="G8" s="1020"/>
      <c r="H8" s="1020"/>
      <c r="I8" s="1020"/>
      <c r="J8" s="1020"/>
      <c r="K8" s="1020"/>
      <c r="L8" s="1020"/>
      <c r="M8" s="1020"/>
      <c r="N8" s="1020"/>
      <c r="O8" s="1020"/>
      <c r="P8" s="1020"/>
      <c r="Q8" s="1020"/>
      <c r="R8" s="1020"/>
      <c r="S8" s="1020"/>
      <c r="T8" s="1020"/>
      <c r="U8" s="1020"/>
      <c r="V8" s="1020"/>
      <c r="W8" s="1020"/>
      <c r="X8" s="1020"/>
      <c r="Y8" s="1020"/>
      <c r="Z8" s="1020"/>
      <c r="AA8" s="1020"/>
      <c r="AB8" s="1020"/>
      <c r="AC8" s="1020"/>
      <c r="AD8" s="1020"/>
      <c r="AE8" s="1020"/>
      <c r="AF8" s="1020"/>
      <c r="AG8" s="1020"/>
      <c r="AH8" s="1020"/>
      <c r="AI8" s="1020"/>
      <c r="AJ8" s="1020"/>
      <c r="AK8" s="1021" t="s">
        <v>910</v>
      </c>
      <c r="AL8" s="1025" t="s">
        <v>911</v>
      </c>
      <c r="AM8" s="1026" t="s">
        <v>912</v>
      </c>
      <c r="AN8" s="1026"/>
    </row>
    <row r="9" spans="1:40" ht="15" customHeight="1">
      <c r="A9" s="1012"/>
      <c r="B9" s="1014"/>
      <c r="C9" s="1016"/>
      <c r="D9" s="1018"/>
      <c r="E9" s="1019"/>
      <c r="F9" s="1018" t="s">
        <v>135</v>
      </c>
      <c r="G9" s="1018"/>
      <c r="H9" s="1018"/>
      <c r="I9" s="1018"/>
      <c r="J9" s="1018"/>
      <c r="K9" s="1018"/>
      <c r="L9" s="1018"/>
      <c r="M9" s="1018" t="s">
        <v>136</v>
      </c>
      <c r="N9" s="1018"/>
      <c r="O9" s="1018"/>
      <c r="P9" s="1018"/>
      <c r="Q9" s="1018"/>
      <c r="R9" s="1018"/>
      <c r="S9" s="1018"/>
      <c r="T9" s="1018" t="s">
        <v>137</v>
      </c>
      <c r="U9" s="1018"/>
      <c r="V9" s="1018"/>
      <c r="W9" s="1018"/>
      <c r="X9" s="1018"/>
      <c r="Y9" s="1018"/>
      <c r="Z9" s="1018"/>
      <c r="AA9" s="1018" t="s">
        <v>138</v>
      </c>
      <c r="AB9" s="1018"/>
      <c r="AC9" s="1018"/>
      <c r="AD9" s="1018"/>
      <c r="AE9" s="1018"/>
      <c r="AF9" s="1018"/>
      <c r="AG9" s="1018"/>
      <c r="AH9" s="1018" t="s">
        <v>851</v>
      </c>
      <c r="AI9" s="1018"/>
      <c r="AJ9" s="1018"/>
      <c r="AK9" s="1021"/>
      <c r="AL9" s="1025"/>
      <c r="AM9" s="1026"/>
      <c r="AN9" s="1026"/>
    </row>
    <row r="10" spans="1:40" ht="15" customHeight="1">
      <c r="A10" s="1012"/>
      <c r="B10" s="1022" t="s">
        <v>852</v>
      </c>
      <c r="C10" s="1016"/>
      <c r="D10" s="1018"/>
      <c r="E10" s="1019"/>
      <c r="F10" s="453">
        <f>DATE($M$2,$S$2,1)</f>
        <v>45748</v>
      </c>
      <c r="G10" s="453">
        <f>DATE($M$2,$S$2,2)</f>
        <v>45749</v>
      </c>
      <c r="H10" s="453">
        <f>DATE($M$2,$S$2,3)</f>
        <v>45750</v>
      </c>
      <c r="I10" s="453">
        <f>DATE($M$2,$S$2,4)</f>
        <v>45751</v>
      </c>
      <c r="J10" s="453">
        <f>DATE($M$2,$S$2,5)</f>
        <v>45752</v>
      </c>
      <c r="K10" s="453">
        <f>DATE($M$2,$S$2,6)</f>
        <v>45753</v>
      </c>
      <c r="L10" s="453">
        <f>DATE($M$2,$S$2,7)</f>
        <v>45754</v>
      </c>
      <c r="M10" s="453">
        <f>DATE($M$2,$S$2,8)</f>
        <v>45755</v>
      </c>
      <c r="N10" s="453">
        <f>DATE($M$2,$S$2,9)</f>
        <v>45756</v>
      </c>
      <c r="O10" s="453">
        <f>DATE($M$2,$S$2,10)</f>
        <v>45757</v>
      </c>
      <c r="P10" s="453">
        <f>DATE($M$2,$S$2,11)</f>
        <v>45758</v>
      </c>
      <c r="Q10" s="453">
        <f>DATE($M$2,$S$2,12)</f>
        <v>45759</v>
      </c>
      <c r="R10" s="453">
        <f>DATE($M$2,$S$2,13)</f>
        <v>45760</v>
      </c>
      <c r="S10" s="453">
        <f>DATE($M$2,$S$2,14)</f>
        <v>45761</v>
      </c>
      <c r="T10" s="453">
        <f>DATE($M$2,$S$2,15)</f>
        <v>45762</v>
      </c>
      <c r="U10" s="453">
        <f>DATE($M$2,$S$2,16)</f>
        <v>45763</v>
      </c>
      <c r="V10" s="453">
        <f>DATE($M$2,$S$2,17)</f>
        <v>45764</v>
      </c>
      <c r="W10" s="453">
        <f>DATE($M$2,$S$2,18)</f>
        <v>45765</v>
      </c>
      <c r="X10" s="453">
        <f>DATE($M$2,$S$2,19)</f>
        <v>45766</v>
      </c>
      <c r="Y10" s="453">
        <f>DATE($M$2,$S$2,20)</f>
        <v>45767</v>
      </c>
      <c r="Z10" s="453">
        <f>DATE($M$2,$S$2,21)</f>
        <v>45768</v>
      </c>
      <c r="AA10" s="453">
        <f>DATE($M$2,$S$2,22)</f>
        <v>45769</v>
      </c>
      <c r="AB10" s="453">
        <f>DATE($M$2,$S$2,23)</f>
        <v>45770</v>
      </c>
      <c r="AC10" s="453">
        <f>DATE($M$2,$S$2,24)</f>
        <v>45771</v>
      </c>
      <c r="AD10" s="453">
        <f>DATE($M$2,$S$2,25)</f>
        <v>45772</v>
      </c>
      <c r="AE10" s="453">
        <f>DATE($M$2,$S$2,26)</f>
        <v>45773</v>
      </c>
      <c r="AF10" s="453">
        <f>DATE($M$2,$S$2,27)</f>
        <v>45774</v>
      </c>
      <c r="AG10" s="453">
        <f>DATE($M$2,$S$2,28)</f>
        <v>45775</v>
      </c>
      <c r="AH10" s="453">
        <f>IF(DAY(EOMONTH(F10,0))&lt;29,"",DATE($M$2,$S$2,29))</f>
        <v>45776</v>
      </c>
      <c r="AI10" s="453">
        <f>IF(DAY(EOMONTH(F10,0))&lt;30,"",DATE($M$2,$S$2,30))</f>
        <v>45777</v>
      </c>
      <c r="AJ10" s="453" t="str">
        <f>IF(DAY(EOMONTH(F10,0))&lt;31,"",DATE($M$2,$S$2,31))</f>
        <v/>
      </c>
      <c r="AK10" s="1021"/>
      <c r="AL10" s="1025"/>
      <c r="AM10" s="1026"/>
      <c r="AN10" s="1026"/>
    </row>
    <row r="11" spans="1:40" ht="15" customHeight="1">
      <c r="A11" s="1012"/>
      <c r="B11" s="1023"/>
      <c r="C11" s="1017"/>
      <c r="D11" s="1018"/>
      <c r="E11" s="1019"/>
      <c r="F11" s="454">
        <f>DATE($M$2,$S$2,1)</f>
        <v>45748</v>
      </c>
      <c r="G11" s="454">
        <f>DATE($M$2,$S$2,2)</f>
        <v>45749</v>
      </c>
      <c r="H11" s="454">
        <f>DATE($M$2,$S$2,3)</f>
        <v>45750</v>
      </c>
      <c r="I11" s="454">
        <f>DATE($M$2,$S$2,4)</f>
        <v>45751</v>
      </c>
      <c r="J11" s="454">
        <f>DATE($M$2,$S$2,5)</f>
        <v>45752</v>
      </c>
      <c r="K11" s="454">
        <f>DATE($M$2,$S$2,6)</f>
        <v>45753</v>
      </c>
      <c r="L11" s="454">
        <f>DATE($M$2,$S$2,7)</f>
        <v>45754</v>
      </c>
      <c r="M11" s="454">
        <f>DATE($M$2,$S$2,8)</f>
        <v>45755</v>
      </c>
      <c r="N11" s="454">
        <f>DATE($M$2,$S$2,9)</f>
        <v>45756</v>
      </c>
      <c r="O11" s="454">
        <f>DATE($M$2,$S$2,10)</f>
        <v>45757</v>
      </c>
      <c r="P11" s="454">
        <f>DATE($M$2,$S$2,11)</f>
        <v>45758</v>
      </c>
      <c r="Q11" s="454">
        <f>DATE($M$2,$S$2,12)</f>
        <v>45759</v>
      </c>
      <c r="R11" s="454">
        <f>DATE($M$2,$S$2,13)</f>
        <v>45760</v>
      </c>
      <c r="S11" s="454">
        <f>DATE($M$2,$S$2,14)</f>
        <v>45761</v>
      </c>
      <c r="T11" s="454">
        <f>DATE($M$2,$S$2,15)</f>
        <v>45762</v>
      </c>
      <c r="U11" s="454">
        <f>DATE($M$2,$S$2,16)</f>
        <v>45763</v>
      </c>
      <c r="V11" s="454">
        <f>DATE($M$2,$S$2,17)</f>
        <v>45764</v>
      </c>
      <c r="W11" s="454">
        <f>DATE($M$2,$S$2,18)</f>
        <v>45765</v>
      </c>
      <c r="X11" s="454">
        <f>DATE($M$2,$S$2,19)</f>
        <v>45766</v>
      </c>
      <c r="Y11" s="454">
        <f>DATE($M$2,$S$2,20)</f>
        <v>45767</v>
      </c>
      <c r="Z11" s="454">
        <f>DATE($M$2,$S$2,21)</f>
        <v>45768</v>
      </c>
      <c r="AA11" s="454">
        <f>DATE($M$2,$S$2,22)</f>
        <v>45769</v>
      </c>
      <c r="AB11" s="454">
        <f>DATE($M$2,$S$2,23)</f>
        <v>45770</v>
      </c>
      <c r="AC11" s="454">
        <f>DATE($M$2,$S$2,24)</f>
        <v>45771</v>
      </c>
      <c r="AD11" s="454">
        <f>DATE($M$2,$S$2,25)</f>
        <v>45772</v>
      </c>
      <c r="AE11" s="454">
        <f>DATE($M$2,$S$2,26)</f>
        <v>45773</v>
      </c>
      <c r="AF11" s="454">
        <f>DATE($M$2,$S$2,27)</f>
        <v>45774</v>
      </c>
      <c r="AG11" s="454">
        <f>DATE($M$2,$S$2,28)</f>
        <v>45775</v>
      </c>
      <c r="AH11" s="454">
        <f>IF(DAY(EOMONTH(F11,0))&lt;29,"",DATE($M$2,$S$2,29))</f>
        <v>45776</v>
      </c>
      <c r="AI11" s="454">
        <f>IF(DAY(EOMONTH(F11,0))&lt;30,"",DATE($M$2,$S$2,30))</f>
        <v>45777</v>
      </c>
      <c r="AJ11" s="454" t="str">
        <f>IF(DAY(EOMONTH(F11,0))&lt;31,"",DATE($M$2,$S$2,31))</f>
        <v/>
      </c>
      <c r="AK11" s="1021"/>
      <c r="AL11" s="1025"/>
      <c r="AM11" s="1026"/>
      <c r="AN11" s="1026"/>
    </row>
    <row r="12" spans="1:40" ht="18" customHeight="1">
      <c r="A12" s="450">
        <v>1</v>
      </c>
      <c r="B12" s="455" t="s">
        <v>853</v>
      </c>
      <c r="C12" s="456" t="s">
        <v>854</v>
      </c>
      <c r="D12" s="457"/>
      <c r="E12" s="458" t="s">
        <v>854</v>
      </c>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60">
        <f>+SUM(F12:AJ12)</f>
        <v>0</v>
      </c>
      <c r="AL12" s="461">
        <f t="shared" ref="AL12:AL32" si="0">IF($AK$3="４週",AK12/4,AK12/(DAY(EOMONTH($F$10,0))/7))</f>
        <v>0</v>
      </c>
      <c r="AM12" s="1024"/>
      <c r="AN12" s="1024"/>
    </row>
    <row r="13" spans="1:40" ht="18" customHeight="1">
      <c r="A13" s="450">
        <v>2</v>
      </c>
      <c r="B13" s="455" t="s">
        <v>913</v>
      </c>
      <c r="C13" s="456" t="s">
        <v>856</v>
      </c>
      <c r="D13" s="457"/>
      <c r="E13" s="458" t="s">
        <v>856</v>
      </c>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60">
        <f t="shared" ref="AK13:AK32" si="1">+SUM(F13:AJ13)</f>
        <v>0</v>
      </c>
      <c r="AL13" s="461">
        <f t="shared" si="0"/>
        <v>0</v>
      </c>
      <c r="AM13" s="1024"/>
      <c r="AN13" s="1024"/>
    </row>
    <row r="14" spans="1:40" ht="18" customHeight="1">
      <c r="A14" s="450">
        <v>3</v>
      </c>
      <c r="B14" s="455" t="s">
        <v>914</v>
      </c>
      <c r="C14" s="456" t="s">
        <v>857</v>
      </c>
      <c r="D14" s="457"/>
      <c r="E14" s="458" t="s">
        <v>857</v>
      </c>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60">
        <f t="shared" si="1"/>
        <v>0</v>
      </c>
      <c r="AL14" s="461">
        <f t="shared" si="0"/>
        <v>0</v>
      </c>
      <c r="AM14" s="1024"/>
      <c r="AN14" s="1024"/>
    </row>
    <row r="15" spans="1:40" ht="18" customHeight="1">
      <c r="A15" s="450">
        <v>4</v>
      </c>
      <c r="B15" s="455" t="s">
        <v>915</v>
      </c>
      <c r="C15" s="456" t="s">
        <v>858</v>
      </c>
      <c r="D15" s="457"/>
      <c r="E15" s="458" t="s">
        <v>858</v>
      </c>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60">
        <f t="shared" si="1"/>
        <v>0</v>
      </c>
      <c r="AL15" s="461">
        <f t="shared" si="0"/>
        <v>0</v>
      </c>
      <c r="AM15" s="1024"/>
      <c r="AN15" s="1024"/>
    </row>
    <row r="16" spans="1:40" ht="18" customHeight="1">
      <c r="A16" s="450">
        <v>5</v>
      </c>
      <c r="B16" s="455"/>
      <c r="C16" s="456"/>
      <c r="D16" s="457"/>
      <c r="E16" s="458"/>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60">
        <f t="shared" si="1"/>
        <v>0</v>
      </c>
      <c r="AL16" s="461">
        <f t="shared" si="0"/>
        <v>0</v>
      </c>
      <c r="AM16" s="1024"/>
      <c r="AN16" s="1024"/>
    </row>
    <row r="17" spans="1:43" ht="18" customHeight="1">
      <c r="A17" s="450">
        <v>6</v>
      </c>
      <c r="B17" s="455"/>
      <c r="C17" s="456"/>
      <c r="D17" s="457"/>
      <c r="E17" s="458"/>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60">
        <f t="shared" si="1"/>
        <v>0</v>
      </c>
      <c r="AL17" s="461">
        <f t="shared" si="0"/>
        <v>0</v>
      </c>
      <c r="AM17" s="1024"/>
      <c r="AN17" s="1024"/>
    </row>
    <row r="18" spans="1:43" ht="18" customHeight="1">
      <c r="A18" s="450">
        <v>7</v>
      </c>
      <c r="B18" s="455"/>
      <c r="C18" s="456"/>
      <c r="D18" s="457"/>
      <c r="E18" s="458"/>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60">
        <f t="shared" si="1"/>
        <v>0</v>
      </c>
      <c r="AL18" s="461">
        <f t="shared" si="0"/>
        <v>0</v>
      </c>
      <c r="AM18" s="1024"/>
      <c r="AN18" s="1024"/>
    </row>
    <row r="19" spans="1:43" ht="18" customHeight="1">
      <c r="A19" s="450">
        <v>8</v>
      </c>
      <c r="B19" s="455"/>
      <c r="C19" s="456"/>
      <c r="D19" s="457"/>
      <c r="E19" s="458"/>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f t="shared" si="1"/>
        <v>0</v>
      </c>
      <c r="AL19" s="461">
        <f t="shared" si="0"/>
        <v>0</v>
      </c>
      <c r="AM19" s="1024"/>
      <c r="AN19" s="1024"/>
    </row>
    <row r="20" spans="1:43" ht="18" customHeight="1">
      <c r="A20" s="450">
        <v>9</v>
      </c>
      <c r="B20" s="455"/>
      <c r="C20" s="456"/>
      <c r="D20" s="457"/>
      <c r="E20" s="458"/>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60">
        <f t="shared" si="1"/>
        <v>0</v>
      </c>
      <c r="AL20" s="461">
        <f t="shared" si="0"/>
        <v>0</v>
      </c>
      <c r="AM20" s="1024"/>
      <c r="AN20" s="1024"/>
    </row>
    <row r="21" spans="1:43" ht="18" customHeight="1">
      <c r="A21" s="450">
        <v>10</v>
      </c>
      <c r="B21" s="455"/>
      <c r="C21" s="456"/>
      <c r="D21" s="457"/>
      <c r="E21" s="458"/>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f t="shared" si="1"/>
        <v>0</v>
      </c>
      <c r="AL21" s="461">
        <f t="shared" si="0"/>
        <v>0</v>
      </c>
      <c r="AM21" s="1024"/>
      <c r="AN21" s="1024"/>
    </row>
    <row r="22" spans="1:43" ht="18" customHeight="1">
      <c r="A22" s="450">
        <v>11</v>
      </c>
      <c r="B22" s="455"/>
      <c r="C22" s="456"/>
      <c r="D22" s="457"/>
      <c r="E22" s="458"/>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f t="shared" si="1"/>
        <v>0</v>
      </c>
      <c r="AL22" s="461">
        <f t="shared" si="0"/>
        <v>0</v>
      </c>
      <c r="AM22" s="1024"/>
      <c r="AN22" s="1024"/>
    </row>
    <row r="23" spans="1:43" ht="18" customHeight="1">
      <c r="A23" s="450">
        <v>12</v>
      </c>
      <c r="B23" s="455"/>
      <c r="C23" s="456"/>
      <c r="D23" s="457"/>
      <c r="E23" s="458"/>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f t="shared" si="1"/>
        <v>0</v>
      </c>
      <c r="AL23" s="461">
        <f t="shared" si="0"/>
        <v>0</v>
      </c>
      <c r="AM23" s="1024"/>
      <c r="AN23" s="1024"/>
    </row>
    <row r="24" spans="1:43" ht="18" customHeight="1">
      <c r="A24" s="450">
        <v>13</v>
      </c>
      <c r="B24" s="455"/>
      <c r="C24" s="456"/>
      <c r="D24" s="457"/>
      <c r="E24" s="458"/>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60">
        <f t="shared" si="1"/>
        <v>0</v>
      </c>
      <c r="AL24" s="461">
        <f t="shared" si="0"/>
        <v>0</v>
      </c>
      <c r="AM24" s="1024"/>
      <c r="AN24" s="1024"/>
    </row>
    <row r="25" spans="1:43" ht="18" customHeight="1">
      <c r="A25" s="450">
        <v>14</v>
      </c>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60">
        <f t="shared" si="1"/>
        <v>0</v>
      </c>
      <c r="AL25" s="461">
        <f t="shared" si="0"/>
        <v>0</v>
      </c>
      <c r="AM25" s="1024"/>
      <c r="AN25" s="1024"/>
    </row>
    <row r="26" spans="1:43" ht="18" customHeight="1">
      <c r="A26" s="450">
        <v>15</v>
      </c>
      <c r="B26" s="455"/>
      <c r="C26" s="456"/>
      <c r="D26" s="457"/>
      <c r="E26" s="458"/>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0">
        <f t="shared" si="1"/>
        <v>0</v>
      </c>
      <c r="AL26" s="461">
        <f t="shared" si="0"/>
        <v>0</v>
      </c>
      <c r="AM26" s="1024"/>
      <c r="AN26" s="1024"/>
    </row>
    <row r="27" spans="1:43" ht="18" customHeight="1">
      <c r="A27" s="450">
        <v>16</v>
      </c>
      <c r="B27" s="455"/>
      <c r="C27" s="456"/>
      <c r="D27" s="457"/>
      <c r="E27" s="458"/>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0">
        <f t="shared" si="1"/>
        <v>0</v>
      </c>
      <c r="AL27" s="461">
        <f t="shared" si="0"/>
        <v>0</v>
      </c>
      <c r="AM27" s="1024"/>
      <c r="AN27" s="1024"/>
    </row>
    <row r="28" spans="1:43" ht="18" customHeight="1">
      <c r="A28" s="450">
        <v>17</v>
      </c>
      <c r="B28" s="455"/>
      <c r="C28" s="456"/>
      <c r="D28" s="457"/>
      <c r="E28" s="458"/>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60">
        <f t="shared" si="1"/>
        <v>0</v>
      </c>
      <c r="AL28" s="461">
        <f t="shared" si="0"/>
        <v>0</v>
      </c>
      <c r="AM28" s="1024"/>
      <c r="AN28" s="1024"/>
    </row>
    <row r="29" spans="1:43" ht="18" customHeight="1">
      <c r="A29" s="450">
        <v>18</v>
      </c>
      <c r="B29" s="455"/>
      <c r="C29" s="456"/>
      <c r="D29" s="457"/>
      <c r="E29" s="458"/>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60">
        <f t="shared" si="1"/>
        <v>0</v>
      </c>
      <c r="AL29" s="461">
        <f t="shared" si="0"/>
        <v>0</v>
      </c>
      <c r="AM29" s="1024"/>
      <c r="AN29" s="1024"/>
    </row>
    <row r="30" spans="1:43" ht="18" customHeight="1">
      <c r="A30" s="450">
        <v>19</v>
      </c>
      <c r="B30" s="455"/>
      <c r="C30" s="456"/>
      <c r="D30" s="457"/>
      <c r="E30" s="458"/>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60">
        <f t="shared" si="1"/>
        <v>0</v>
      </c>
      <c r="AL30" s="461">
        <f t="shared" si="0"/>
        <v>0</v>
      </c>
      <c r="AM30" s="1024"/>
      <c r="AN30" s="1024"/>
    </row>
    <row r="31" spans="1:43" ht="18" customHeight="1">
      <c r="A31" s="450">
        <v>20</v>
      </c>
      <c r="B31" s="455"/>
      <c r="C31" s="456"/>
      <c r="D31" s="457"/>
      <c r="E31" s="458"/>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f t="shared" si="1"/>
        <v>0</v>
      </c>
      <c r="AL31" s="461">
        <f t="shared" si="0"/>
        <v>0</v>
      </c>
      <c r="AM31" s="1024"/>
      <c r="AN31" s="1024"/>
    </row>
    <row r="32" spans="1:43" ht="18" customHeight="1">
      <c r="A32" s="1019" t="s">
        <v>139</v>
      </c>
      <c r="B32" s="1028"/>
      <c r="C32" s="1028"/>
      <c r="D32" s="1028"/>
      <c r="E32" s="1028"/>
      <c r="F32" s="462">
        <f>+SUM(F12:F31)</f>
        <v>0</v>
      </c>
      <c r="G32" s="462">
        <f t="shared" ref="G32:AJ32" si="2">+SUM(G12:G31)</f>
        <v>0</v>
      </c>
      <c r="H32" s="462">
        <f t="shared" si="2"/>
        <v>0</v>
      </c>
      <c r="I32" s="462">
        <f t="shared" si="2"/>
        <v>0</v>
      </c>
      <c r="J32" s="462">
        <f t="shared" si="2"/>
        <v>0</v>
      </c>
      <c r="K32" s="462">
        <f t="shared" si="2"/>
        <v>0</v>
      </c>
      <c r="L32" s="462">
        <f t="shared" si="2"/>
        <v>0</v>
      </c>
      <c r="M32" s="462">
        <f t="shared" si="2"/>
        <v>0</v>
      </c>
      <c r="N32" s="462">
        <f t="shared" si="2"/>
        <v>0</v>
      </c>
      <c r="O32" s="462">
        <f t="shared" si="2"/>
        <v>0</v>
      </c>
      <c r="P32" s="462">
        <f t="shared" si="2"/>
        <v>0</v>
      </c>
      <c r="Q32" s="462">
        <f t="shared" si="2"/>
        <v>0</v>
      </c>
      <c r="R32" s="462">
        <f t="shared" si="2"/>
        <v>0</v>
      </c>
      <c r="S32" s="462">
        <f t="shared" si="2"/>
        <v>0</v>
      </c>
      <c r="T32" s="462">
        <f t="shared" si="2"/>
        <v>0</v>
      </c>
      <c r="U32" s="462">
        <f t="shared" si="2"/>
        <v>0</v>
      </c>
      <c r="V32" s="462">
        <f t="shared" si="2"/>
        <v>0</v>
      </c>
      <c r="W32" s="462">
        <f t="shared" si="2"/>
        <v>0</v>
      </c>
      <c r="X32" s="462">
        <f t="shared" si="2"/>
        <v>0</v>
      </c>
      <c r="Y32" s="462">
        <f t="shared" si="2"/>
        <v>0</v>
      </c>
      <c r="Z32" s="462">
        <f t="shared" si="2"/>
        <v>0</v>
      </c>
      <c r="AA32" s="462">
        <f t="shared" si="2"/>
        <v>0</v>
      </c>
      <c r="AB32" s="462">
        <f t="shared" si="2"/>
        <v>0</v>
      </c>
      <c r="AC32" s="462">
        <f t="shared" si="2"/>
        <v>0</v>
      </c>
      <c r="AD32" s="462">
        <f t="shared" si="2"/>
        <v>0</v>
      </c>
      <c r="AE32" s="462">
        <f t="shared" si="2"/>
        <v>0</v>
      </c>
      <c r="AF32" s="462">
        <f t="shared" si="2"/>
        <v>0</v>
      </c>
      <c r="AG32" s="462">
        <f t="shared" si="2"/>
        <v>0</v>
      </c>
      <c r="AH32" s="462">
        <f t="shared" si="2"/>
        <v>0</v>
      </c>
      <c r="AI32" s="462">
        <f t="shared" si="2"/>
        <v>0</v>
      </c>
      <c r="AJ32" s="462">
        <f t="shared" si="2"/>
        <v>0</v>
      </c>
      <c r="AK32" s="460">
        <f t="shared" si="1"/>
        <v>0</v>
      </c>
      <c r="AL32" s="461">
        <f t="shared" si="0"/>
        <v>0</v>
      </c>
      <c r="AM32" s="1012"/>
      <c r="AN32" s="1012"/>
      <c r="AP32" s="467"/>
      <c r="AQ32" s="467"/>
    </row>
    <row r="33" spans="1:45" ht="18" customHeight="1">
      <c r="A33" s="1028" t="s">
        <v>141</v>
      </c>
      <c r="B33" s="1028"/>
      <c r="C33" s="1028"/>
      <c r="D33" s="1028"/>
      <c r="E33" s="1029"/>
      <c r="F33" s="463"/>
      <c r="G33" s="463"/>
      <c r="H33" s="463"/>
      <c r="I33" s="463"/>
      <c r="J33" s="463"/>
      <c r="K33" s="463"/>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2"/>
      <c r="AL33" s="464"/>
      <c r="AM33" s="1012"/>
      <c r="AN33" s="1012"/>
      <c r="AP33" s="467"/>
      <c r="AQ33" s="467"/>
    </row>
    <row r="34" spans="1:45" ht="15" customHeight="1">
      <c r="A34" s="449"/>
      <c r="B34" s="449"/>
      <c r="C34" s="449"/>
      <c r="D34" s="449"/>
      <c r="E34" s="449"/>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49"/>
      <c r="AL34" s="449"/>
      <c r="AM34" s="440"/>
      <c r="AP34" s="467"/>
      <c r="AQ34" s="467"/>
    </row>
    <row r="35" spans="1:45" ht="15" customHeight="1">
      <c r="A35" s="449"/>
      <c r="B35" s="449"/>
      <c r="C35" s="449"/>
      <c r="D35" s="449"/>
      <c r="E35" s="449"/>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49"/>
      <c r="AL35" s="449"/>
      <c r="AM35" s="440"/>
    </row>
    <row r="36" spans="1:45" ht="15" customHeight="1">
      <c r="A36" s="449"/>
      <c r="B36" s="449"/>
      <c r="C36" s="449"/>
      <c r="D36" s="449"/>
      <c r="E36" s="449"/>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49"/>
      <c r="AL36" s="449"/>
      <c r="AM36" s="440"/>
    </row>
    <row r="37" spans="1:45" ht="21" customHeight="1">
      <c r="A37" s="439" t="s">
        <v>859</v>
      </c>
      <c r="B37" s="449"/>
      <c r="C37" s="449"/>
      <c r="D37" s="449"/>
      <c r="E37" s="449"/>
      <c r="F37" s="449"/>
      <c r="G37" s="465"/>
      <c r="H37" s="465"/>
      <c r="I37" s="465"/>
      <c r="J37" s="465"/>
      <c r="K37" s="465"/>
      <c r="L37" s="465"/>
      <c r="M37" s="465"/>
      <c r="N37" s="465"/>
      <c r="O37" s="465"/>
      <c r="AM37" s="449"/>
      <c r="AN37" s="440"/>
    </row>
    <row r="38" spans="1:45" ht="25" customHeight="1">
      <c r="A38" s="1018"/>
      <c r="B38" s="1018"/>
      <c r="C38" s="1018"/>
      <c r="D38" s="466">
        <v>4</v>
      </c>
      <c r="E38" s="466">
        <v>5</v>
      </c>
      <c r="F38" s="1027">
        <v>6</v>
      </c>
      <c r="G38" s="1027"/>
      <c r="H38" s="1027"/>
      <c r="I38" s="1027">
        <v>7</v>
      </c>
      <c r="J38" s="1027"/>
      <c r="K38" s="1027"/>
      <c r="L38" s="1027">
        <v>8</v>
      </c>
      <c r="M38" s="1027"/>
      <c r="N38" s="1027"/>
      <c r="O38" s="1027">
        <v>9</v>
      </c>
      <c r="P38" s="1027"/>
      <c r="Q38" s="1027"/>
      <c r="R38" s="1027">
        <v>10</v>
      </c>
      <c r="S38" s="1027"/>
      <c r="T38" s="1027"/>
      <c r="U38" s="1027">
        <v>11</v>
      </c>
      <c r="V38" s="1027"/>
      <c r="W38" s="1027"/>
      <c r="X38" s="1027">
        <v>12</v>
      </c>
      <c r="Y38" s="1027"/>
      <c r="Z38" s="1027"/>
      <c r="AA38" s="1027">
        <v>1</v>
      </c>
      <c r="AB38" s="1027"/>
      <c r="AC38" s="1027"/>
      <c r="AD38" s="1027">
        <v>2</v>
      </c>
      <c r="AE38" s="1027"/>
      <c r="AF38" s="1027"/>
      <c r="AG38" s="1027">
        <v>3</v>
      </c>
      <c r="AH38" s="1027"/>
      <c r="AI38" s="1027"/>
      <c r="AJ38" s="1018" t="s">
        <v>73</v>
      </c>
      <c r="AK38" s="1018"/>
      <c r="AL38" s="452" t="s">
        <v>860</v>
      </c>
      <c r="AM38" s="467"/>
      <c r="AN38" s="467"/>
      <c r="AO38" s="467"/>
    </row>
    <row r="39" spans="1:45" ht="18" customHeight="1">
      <c r="A39" s="1036" t="s">
        <v>861</v>
      </c>
      <c r="B39" s="1036"/>
      <c r="C39" s="1036"/>
      <c r="D39" s="459">
        <v>1400</v>
      </c>
      <c r="E39" s="459">
        <v>1310</v>
      </c>
      <c r="F39" s="1030">
        <v>1400</v>
      </c>
      <c r="G39" s="1030"/>
      <c r="H39" s="1030"/>
      <c r="I39" s="1030">
        <v>1470</v>
      </c>
      <c r="J39" s="1030"/>
      <c r="K39" s="1030"/>
      <c r="L39" s="1030">
        <v>1470</v>
      </c>
      <c r="M39" s="1030"/>
      <c r="N39" s="1030"/>
      <c r="O39" s="1030">
        <v>1330</v>
      </c>
      <c r="P39" s="1030"/>
      <c r="Q39" s="1030"/>
      <c r="R39" s="1030">
        <v>1400</v>
      </c>
      <c r="S39" s="1030"/>
      <c r="T39" s="1030"/>
      <c r="U39" s="1030">
        <v>1400</v>
      </c>
      <c r="V39" s="1030"/>
      <c r="W39" s="1030"/>
      <c r="X39" s="1030">
        <v>1330</v>
      </c>
      <c r="Y39" s="1030"/>
      <c r="Z39" s="1030"/>
      <c r="AA39" s="1030">
        <v>1330</v>
      </c>
      <c r="AB39" s="1030"/>
      <c r="AC39" s="1030"/>
      <c r="AD39" s="1030">
        <v>1330</v>
      </c>
      <c r="AE39" s="1030"/>
      <c r="AF39" s="1030"/>
      <c r="AG39" s="1030">
        <v>1400</v>
      </c>
      <c r="AH39" s="1030"/>
      <c r="AI39" s="1030"/>
      <c r="AJ39" s="1031">
        <f>SUM(D39:AI39)</f>
        <v>16570</v>
      </c>
      <c r="AK39" s="1031"/>
      <c r="AL39" s="1034">
        <f>ROUNDUP(AJ39/AJ40,1)</f>
        <v>70</v>
      </c>
      <c r="AM39" s="467"/>
      <c r="AN39" s="467"/>
      <c r="AO39" s="467"/>
    </row>
    <row r="40" spans="1:45" ht="18" customHeight="1">
      <c r="A40" s="1036" t="s">
        <v>862</v>
      </c>
      <c r="B40" s="1036"/>
      <c r="C40" s="1036"/>
      <c r="D40" s="459">
        <v>20</v>
      </c>
      <c r="E40" s="459">
        <v>19</v>
      </c>
      <c r="F40" s="1030">
        <v>20</v>
      </c>
      <c r="G40" s="1030"/>
      <c r="H40" s="1030"/>
      <c r="I40" s="1030">
        <v>21</v>
      </c>
      <c r="J40" s="1030"/>
      <c r="K40" s="1030"/>
      <c r="L40" s="1030">
        <v>21</v>
      </c>
      <c r="M40" s="1030"/>
      <c r="N40" s="1030"/>
      <c r="O40" s="1030">
        <v>19</v>
      </c>
      <c r="P40" s="1030"/>
      <c r="Q40" s="1030"/>
      <c r="R40" s="1030">
        <v>20</v>
      </c>
      <c r="S40" s="1030"/>
      <c r="T40" s="1030"/>
      <c r="U40" s="1030">
        <v>20</v>
      </c>
      <c r="V40" s="1030"/>
      <c r="W40" s="1030"/>
      <c r="X40" s="1030">
        <v>19</v>
      </c>
      <c r="Y40" s="1030"/>
      <c r="Z40" s="1030"/>
      <c r="AA40" s="1030">
        <v>19</v>
      </c>
      <c r="AB40" s="1030"/>
      <c r="AC40" s="1030"/>
      <c r="AD40" s="1030">
        <v>19</v>
      </c>
      <c r="AE40" s="1030"/>
      <c r="AF40" s="1030"/>
      <c r="AG40" s="1030">
        <v>20</v>
      </c>
      <c r="AH40" s="1030"/>
      <c r="AI40" s="1030"/>
      <c r="AJ40" s="1031">
        <f>+SUM(D40:AI40)</f>
        <v>237</v>
      </c>
      <c r="AK40" s="1031"/>
      <c r="AL40" s="1035"/>
      <c r="AM40" s="467"/>
      <c r="AN40" s="467"/>
      <c r="AO40" s="467"/>
    </row>
    <row r="41" spans="1:45" ht="5.15" customHeight="1">
      <c r="A41" s="468"/>
      <c r="B41" s="468"/>
      <c r="C41" s="468"/>
      <c r="D41" s="467"/>
      <c r="E41" s="467"/>
      <c r="F41" s="467"/>
      <c r="G41" s="467"/>
      <c r="H41" s="467"/>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9"/>
      <c r="AK41" s="465"/>
      <c r="AL41" s="449"/>
      <c r="AM41" s="449"/>
      <c r="AN41" s="440"/>
    </row>
    <row r="42" spans="1:45" ht="18" customHeight="1">
      <c r="A42" s="439" t="s">
        <v>863</v>
      </c>
      <c r="B42" s="465"/>
      <c r="D42" s="465"/>
      <c r="E42" s="465"/>
      <c r="F42" s="465"/>
      <c r="G42" s="465"/>
      <c r="H42" s="465"/>
      <c r="I42" s="467"/>
      <c r="J42" s="467"/>
      <c r="K42" s="467"/>
      <c r="L42" s="467"/>
      <c r="M42" s="467"/>
      <c r="N42" s="467"/>
      <c r="O42" s="465"/>
      <c r="P42" s="465"/>
      <c r="Q42" s="465"/>
      <c r="R42" s="465"/>
      <c r="S42" s="465"/>
      <c r="T42" s="465"/>
      <c r="U42" s="465"/>
      <c r="V42" s="465"/>
      <c r="W42" s="449"/>
      <c r="X42" s="465"/>
      <c r="Y42" s="465"/>
      <c r="Z42" s="465"/>
      <c r="AA42" s="465"/>
      <c r="AB42" s="465"/>
      <c r="AC42" s="465"/>
      <c r="AD42" s="465"/>
      <c r="AE42" s="465"/>
      <c r="AF42" s="465"/>
      <c r="AG42" s="465"/>
      <c r="AH42" s="465"/>
      <c r="AI42" s="465"/>
      <c r="AJ42" s="469"/>
      <c r="AK42" s="465"/>
      <c r="AL42" s="449"/>
      <c r="AM42" s="449"/>
      <c r="AN42" s="440"/>
    </row>
    <row r="43" spans="1:45" ht="25" customHeight="1">
      <c r="A43" s="1018" t="s">
        <v>864</v>
      </c>
      <c r="B43" s="1018"/>
      <c r="C43" s="1018" t="s">
        <v>913</v>
      </c>
      <c r="D43" s="1018"/>
      <c r="E43" s="1025" t="s">
        <v>916</v>
      </c>
      <c r="F43" s="1025"/>
      <c r="G43" s="1025"/>
      <c r="H43" s="1025"/>
      <c r="I43" s="1047" t="s">
        <v>917</v>
      </c>
      <c r="J43" s="1048"/>
      <c r="K43" s="1048"/>
      <c r="L43" s="1048"/>
      <c r="M43" s="1048"/>
      <c r="N43" s="1049"/>
      <c r="O43" s="467"/>
      <c r="P43" s="467"/>
      <c r="Q43" s="467"/>
      <c r="R43" s="467"/>
      <c r="S43" s="467"/>
      <c r="T43" s="467"/>
      <c r="U43" s="467"/>
      <c r="W43" s="449"/>
      <c r="X43" s="465"/>
      <c r="Y43" s="465"/>
      <c r="Z43" s="465"/>
      <c r="AA43" s="465"/>
      <c r="AB43" s="465"/>
      <c r="AC43" s="465"/>
      <c r="AD43" s="465"/>
      <c r="AE43" s="465"/>
      <c r="AF43" s="465"/>
      <c r="AG43" s="465"/>
      <c r="AH43" s="465"/>
      <c r="AI43" s="465"/>
      <c r="AJ43" s="469"/>
      <c r="AK43" s="465"/>
      <c r="AL43" s="449"/>
      <c r="AM43" s="449"/>
      <c r="AN43" s="440"/>
    </row>
    <row r="44" spans="1:45" ht="18" customHeight="1">
      <c r="A44" s="1025" t="s">
        <v>865</v>
      </c>
      <c r="B44" s="1025"/>
      <c r="C44" s="1053">
        <f>ROUNDDOWN(IF(AL39&lt;=60,1,1+ROUNDUP((AL39-60)/40,0)),1)</f>
        <v>2</v>
      </c>
      <c r="D44" s="1053"/>
      <c r="E44" s="1053">
        <f>ROUNDDOWN(AL39/6,1)</f>
        <v>11.6</v>
      </c>
      <c r="F44" s="1053"/>
      <c r="G44" s="1053"/>
      <c r="H44" s="1053"/>
      <c r="I44" s="1053">
        <f>ROUNDDOWN(AL39/15,1)</f>
        <v>4.5999999999999996</v>
      </c>
      <c r="J44" s="1053"/>
      <c r="K44" s="1053"/>
      <c r="L44" s="1053"/>
      <c r="M44" s="1053"/>
      <c r="N44" s="1053"/>
      <c r="O44" s="467"/>
      <c r="P44" s="467"/>
      <c r="Q44" s="467"/>
      <c r="R44" s="467"/>
      <c r="S44" s="467"/>
      <c r="T44" s="467"/>
      <c r="U44" s="467"/>
      <c r="W44" s="449"/>
      <c r="X44" s="465"/>
      <c r="Y44" s="465"/>
      <c r="Z44" s="465"/>
      <c r="AA44" s="465"/>
      <c r="AB44" s="465"/>
      <c r="AC44" s="465"/>
      <c r="AD44" s="465"/>
      <c r="AE44" s="465"/>
      <c r="AF44" s="465"/>
      <c r="AG44" s="465"/>
      <c r="AH44" s="465"/>
      <c r="AI44" s="465"/>
      <c r="AJ44" s="469"/>
      <c r="AK44" s="465"/>
      <c r="AL44" s="449"/>
      <c r="AM44" s="449"/>
      <c r="AN44" s="440"/>
    </row>
    <row r="45" spans="1:45" ht="5.15" customHeight="1">
      <c r="A45" s="468"/>
      <c r="B45" s="468"/>
      <c r="C45" s="468"/>
      <c r="D45" s="468"/>
      <c r="E45" s="468"/>
      <c r="F45" s="468"/>
      <c r="G45" s="468"/>
      <c r="H45" s="468"/>
      <c r="I45" s="468"/>
      <c r="J45" s="465"/>
      <c r="K45" s="465"/>
      <c r="L45" s="465"/>
      <c r="M45" s="469"/>
      <c r="N45" s="465"/>
      <c r="O45" s="465"/>
      <c r="P45" s="465"/>
      <c r="Q45" s="467"/>
      <c r="W45" s="449"/>
      <c r="X45" s="465"/>
      <c r="Y45" s="465"/>
      <c r="Z45" s="465"/>
      <c r="AA45" s="465"/>
      <c r="AB45" s="465"/>
      <c r="AC45" s="465"/>
      <c r="AD45" s="465"/>
      <c r="AE45" s="465"/>
      <c r="AF45" s="465"/>
      <c r="AG45" s="465"/>
      <c r="AH45" s="465"/>
      <c r="AI45" s="465"/>
      <c r="AJ45" s="469"/>
      <c r="AK45" s="465"/>
      <c r="AL45" s="449"/>
      <c r="AM45" s="449"/>
      <c r="AN45" s="440"/>
    </row>
    <row r="46" spans="1:45" ht="21" customHeight="1">
      <c r="A46" s="439" t="s">
        <v>866</v>
      </c>
      <c r="B46" s="443"/>
      <c r="C46" s="444"/>
      <c r="D46" s="444"/>
      <c r="E46" s="444"/>
      <c r="F46" s="444"/>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4"/>
      <c r="AM46" s="444"/>
      <c r="AN46" s="440"/>
    </row>
    <row r="47" spans="1:45" ht="25" customHeight="1">
      <c r="A47" s="440"/>
      <c r="B47" s="449"/>
      <c r="C47" s="1047" t="str">
        <f>IF(VLOOKUP($AK$1,[7]選択肢!$A$1:$J$32,C52,FALSE)=0,"-",VLOOKUP($AK$1,[7]選択肢!$A$1:$J$32,C52,FALSE))</f>
        <v>管理者</v>
      </c>
      <c r="D47" s="1048"/>
      <c r="E47" s="1037" t="str">
        <f>IF(VLOOKUP($AK$1,[7]選択肢!$A$1:$J$32,E52,FALSE)=0,"-",VLOOKUP($AK$1,[7]選択肢!$A$1:$J$32,E52,FALSE))</f>
        <v>サービス管理責任者</v>
      </c>
      <c r="F47" s="1037"/>
      <c r="G47" s="1037"/>
      <c r="H47" s="1037"/>
      <c r="I47" s="1047" t="str">
        <f>IF(VLOOKUP($AK$1,[7]選択肢!$A$1:$J$32,I52,FALSE)=0,"-",VLOOKUP($AK$1,[7]選択肢!$A$1:$J$32,I52,FALSE))</f>
        <v>就労支援員</v>
      </c>
      <c r="J47" s="1048"/>
      <c r="K47" s="1048"/>
      <c r="L47" s="1048"/>
      <c r="M47" s="1048"/>
      <c r="N47" s="1049"/>
      <c r="O47" s="1047" t="str">
        <f>IF(VLOOKUP($AK$1,[7]選択肢!$A$1:$J$32,O52,FALSE)=0,"-",VLOOKUP($AK$1,[7]選択肢!$A$1:$J$32,O52,FALSE))</f>
        <v>職業指導員</v>
      </c>
      <c r="P47" s="1048"/>
      <c r="Q47" s="1048"/>
      <c r="R47" s="1048"/>
      <c r="S47" s="1048"/>
      <c r="T47" s="1049"/>
      <c r="U47" s="1047" t="str">
        <f>IF(VLOOKUP($AK$1,[7]選択肢!$A$1:$J$32,U52,FALSE)=0,"-",VLOOKUP($AK$1,[7]選択肢!$A$1:$J$32,U52,FALSE))</f>
        <v>生活支援員</v>
      </c>
      <c r="V47" s="1048"/>
      <c r="W47" s="1048"/>
      <c r="X47" s="1048"/>
      <c r="Y47" s="1048"/>
      <c r="Z47" s="1049"/>
      <c r="AA47" s="1047" t="str">
        <f>IF(VLOOKUP($AK$1,[7]選択肢!$A$1:$J$32,AA52,FALSE)=0,"-",VLOOKUP($AK$1,[7]選択肢!$A$1:$J$32,AA52,FALSE))</f>
        <v>-</v>
      </c>
      <c r="AB47" s="1048"/>
      <c r="AC47" s="1048"/>
      <c r="AD47" s="1048"/>
      <c r="AE47" s="1048"/>
      <c r="AF47" s="1049"/>
      <c r="AG47" s="1037" t="str">
        <f>IF(VLOOKUP($AK$1,[7]選択肢!$A$1:$J$32,AG52,FALSE)=0,"-",VLOOKUP($AK$1,[7]選択肢!$A$1:$J$32,AG52,FALSE))</f>
        <v>-</v>
      </c>
      <c r="AH47" s="1037"/>
      <c r="AI47" s="1037"/>
      <c r="AJ47" s="1037"/>
      <c r="AK47" s="1037"/>
      <c r="AL47" s="1037" t="str">
        <f>IF(VLOOKUP($AK$1,[7]選択肢!$A$1:$J$32,AL52,FALSE)=0,"-",VLOOKUP($AK$1,[7]選択肢!$A$1:$J$32,AL52,FALSE))</f>
        <v>-</v>
      </c>
      <c r="AM47" s="1037"/>
      <c r="AN47" s="440"/>
    </row>
    <row r="48" spans="1:45" ht="18" customHeight="1">
      <c r="A48" s="440"/>
      <c r="B48" s="449"/>
      <c r="C48" s="470" t="s">
        <v>867</v>
      </c>
      <c r="D48" s="470" t="s">
        <v>868</v>
      </c>
      <c r="E48" s="471" t="s">
        <v>867</v>
      </c>
      <c r="F48" s="1038" t="s">
        <v>868</v>
      </c>
      <c r="G48" s="1038"/>
      <c r="H48" s="1038"/>
      <c r="I48" s="1039" t="s">
        <v>867</v>
      </c>
      <c r="J48" s="1040"/>
      <c r="K48" s="1041"/>
      <c r="L48" s="1039" t="s">
        <v>868</v>
      </c>
      <c r="M48" s="1040"/>
      <c r="N48" s="1041"/>
      <c r="O48" s="1039" t="s">
        <v>867</v>
      </c>
      <c r="P48" s="1040"/>
      <c r="Q48" s="1041"/>
      <c r="R48" s="1039" t="s">
        <v>868</v>
      </c>
      <c r="S48" s="1040"/>
      <c r="T48" s="1041"/>
      <c r="U48" s="1039" t="s">
        <v>867</v>
      </c>
      <c r="V48" s="1040"/>
      <c r="W48" s="1041"/>
      <c r="X48" s="1039" t="s">
        <v>868</v>
      </c>
      <c r="Y48" s="1040"/>
      <c r="Z48" s="1041"/>
      <c r="AA48" s="1039" t="s">
        <v>867</v>
      </c>
      <c r="AB48" s="1040"/>
      <c r="AC48" s="1041"/>
      <c r="AD48" s="1039" t="s">
        <v>868</v>
      </c>
      <c r="AE48" s="1040"/>
      <c r="AF48" s="1041"/>
      <c r="AG48" s="1039" t="s">
        <v>867</v>
      </c>
      <c r="AH48" s="1040"/>
      <c r="AI48" s="1041"/>
      <c r="AJ48" s="1039" t="s">
        <v>868</v>
      </c>
      <c r="AK48" s="1041"/>
      <c r="AL48" s="471" t="s">
        <v>109</v>
      </c>
      <c r="AM48" s="471" t="s">
        <v>110</v>
      </c>
      <c r="AN48" s="440"/>
      <c r="AP48" s="465"/>
      <c r="AQ48" s="465"/>
      <c r="AR48" s="465"/>
      <c r="AS48" s="465"/>
    </row>
    <row r="49" spans="1:45" ht="18" customHeight="1">
      <c r="A49" s="440"/>
      <c r="B49" s="451" t="s">
        <v>492</v>
      </c>
      <c r="C49" s="471">
        <f>COUNTIFS($B$12:$B$31,C$47,$C$12:$C$31,"A",$E$12:$E$31,"*")</f>
        <v>1</v>
      </c>
      <c r="D49" s="471">
        <f>COUNTIFS($B$12:$B$31,C$47,$C$12:$C$31,"B",$E$12:$E$31,"*")</f>
        <v>0</v>
      </c>
      <c r="E49" s="471">
        <f>COUNTIFS($B$12:$B$31,E$47,$C$12:$C$31,"A",$E$12:$E$31,"*")</f>
        <v>0</v>
      </c>
      <c r="F49" s="1039">
        <f>COUNTIFS($B$12:$B$31,E$47,$C$12:$C$31,"B",$E$12:$E$31,"*")</f>
        <v>1</v>
      </c>
      <c r="G49" s="1040"/>
      <c r="H49" s="1041"/>
      <c r="I49" s="1039">
        <f>COUNTIFS($B$12:$B$31,I$47,$C$12:$C$31,"A",$E$12:$E$31,"*")</f>
        <v>0</v>
      </c>
      <c r="J49" s="1040"/>
      <c r="K49" s="1041"/>
      <c r="L49" s="1039">
        <f>COUNTIFS($B$12:$B$31,I$47,$C$12:$C$31,"B",$E$12:$E$31,"*")</f>
        <v>0</v>
      </c>
      <c r="M49" s="1040"/>
      <c r="N49" s="1041"/>
      <c r="O49" s="1039">
        <f>COUNTIFS($B$12:$B$31,O$47,$C$12:$C$31,"A",$E$12:$E$31,"*")</f>
        <v>0</v>
      </c>
      <c r="P49" s="1040"/>
      <c r="Q49" s="1041"/>
      <c r="R49" s="1039">
        <f>COUNTIFS($B$12:$B$31,O$47,$C$12:$C$31,"B",$E$12:$E$31,"*")</f>
        <v>0</v>
      </c>
      <c r="S49" s="1040"/>
      <c r="T49" s="1041"/>
      <c r="U49" s="1039">
        <f>COUNTIFS($B$12:$B$31,U$47,$C$12:$C$31,"A",$E$12:$E$31,"*")</f>
        <v>0</v>
      </c>
      <c r="V49" s="1040"/>
      <c r="W49" s="1041"/>
      <c r="X49" s="1039">
        <f>COUNTIFS($B$12:$B$31,U$47,$C$12:$C$31,"B",$E$12:$E$31,"*")</f>
        <v>0</v>
      </c>
      <c r="Y49" s="1040"/>
      <c r="Z49" s="1041"/>
      <c r="AA49" s="1039">
        <f>COUNTIFS($B$12:$B$31,AA$47,$C$12:$C$31,"A",$E$12:$E$31,"*")</f>
        <v>0</v>
      </c>
      <c r="AB49" s="1040"/>
      <c r="AC49" s="1041"/>
      <c r="AD49" s="1039">
        <f>COUNTIFS($B$12:$B$31,AA$47,$C$12:$C$31,"B",$E$12:$E$31,"*")</f>
        <v>0</v>
      </c>
      <c r="AE49" s="1040"/>
      <c r="AF49" s="1041"/>
      <c r="AG49" s="1039">
        <f>COUNTIFS($B$12:$B$31,AG$47,$C$12:$C$31,"A",$E$12:$E$31,"*")</f>
        <v>0</v>
      </c>
      <c r="AH49" s="1040"/>
      <c r="AI49" s="1041"/>
      <c r="AJ49" s="1039">
        <f>COUNTIFS($B$12:$B$31,AG$47,$C$12:$C$31,"B",$E$12:$E$31,"*")</f>
        <v>0</v>
      </c>
      <c r="AK49" s="1041"/>
      <c r="AL49" s="471">
        <f>COUNTIFS($B$12:$B$31,AL$47,$C$12:$C$31,"A",$E$12:$E$31,"*")</f>
        <v>0</v>
      </c>
      <c r="AM49" s="471">
        <f>COUNTIFS($B$12:$B$31,AL$47,$C$12:$C$31,"B",$E$12:$E$31,"*")</f>
        <v>0</v>
      </c>
      <c r="AN49" s="440"/>
      <c r="AP49" s="465"/>
      <c r="AQ49" s="465"/>
      <c r="AR49" s="465"/>
      <c r="AS49" s="465"/>
    </row>
    <row r="50" spans="1:45" ht="18" customHeight="1">
      <c r="A50" s="440"/>
      <c r="B50" s="452" t="s">
        <v>493</v>
      </c>
      <c r="C50" s="471">
        <f>COUNTIFS($B$12:$B$31,C$47,$C$12:$C$31,"C",$E$12:$E$31,"*")</f>
        <v>0</v>
      </c>
      <c r="D50" s="471">
        <f>COUNTIFS($B$12:$B$31,C$47,$C$12:$C$31,"D",$E$12:$E$31,"*")</f>
        <v>0</v>
      </c>
      <c r="E50" s="471">
        <f>COUNTIFS($B$12:$B$31,E$47,$C$12:$C$31,"C",$E$12:$E$31,"*")</f>
        <v>0</v>
      </c>
      <c r="F50" s="1039">
        <f>COUNTIFS($B$12:$B$31,E$47,$C$12:$C$31,"D",$E$12:$E$31,"*")</f>
        <v>0</v>
      </c>
      <c r="G50" s="1040"/>
      <c r="H50" s="1041"/>
      <c r="I50" s="1039">
        <f>COUNTIFS($B$12:$B$31,I$47,$C$12:$C$31,"C",$E$12:$E$31,"*")</f>
        <v>1</v>
      </c>
      <c r="J50" s="1040"/>
      <c r="K50" s="1041"/>
      <c r="L50" s="1039">
        <f>COUNTIFS($B$12:$B$31,I$47,$C$12:$C$31,"D",$E$12:$E$31,"*")</f>
        <v>0</v>
      </c>
      <c r="M50" s="1040"/>
      <c r="N50" s="1041"/>
      <c r="O50" s="1039">
        <f>COUNTIFS($B$12:$B$31,O$47,$C$12:$C$31,"C",$E$12:$E$31,"*")</f>
        <v>0</v>
      </c>
      <c r="P50" s="1040"/>
      <c r="Q50" s="1041"/>
      <c r="R50" s="1039">
        <f>COUNTIFS($B$12:$B$31,O$47,$C$12:$C$31,"D",$E$12:$E$31,"*")</f>
        <v>1</v>
      </c>
      <c r="S50" s="1040"/>
      <c r="T50" s="1041"/>
      <c r="U50" s="1039">
        <f>COUNTIFS($B$12:$B$31,U$47,$C$12:$C$31,"C",$E$12:$E$31,"*")</f>
        <v>0</v>
      </c>
      <c r="V50" s="1040"/>
      <c r="W50" s="1041"/>
      <c r="X50" s="1039">
        <f>COUNTIFS($B$12:$B$31,U$47,$C$12:$C$31,"D",$E$12:$E$31,"*")</f>
        <v>0</v>
      </c>
      <c r="Y50" s="1040"/>
      <c r="Z50" s="1041"/>
      <c r="AA50" s="1039">
        <f>COUNTIFS($B$12:$B$31,AA$47,$C$12:$C$31,"C",$E$12:$E$31,"*")</f>
        <v>0</v>
      </c>
      <c r="AB50" s="1040"/>
      <c r="AC50" s="1041"/>
      <c r="AD50" s="1039">
        <f>COUNTIFS($B$12:$B$31,AA$47,$C$12:$C$31,"D",$E$12:$E$31,"*")</f>
        <v>0</v>
      </c>
      <c r="AE50" s="1040"/>
      <c r="AF50" s="1041"/>
      <c r="AG50" s="1039">
        <f>COUNTIFS($B$12:$B$31,AG$47,$C$12:$C$31,"C",$E$12:$E$31,"*")</f>
        <v>0</v>
      </c>
      <c r="AH50" s="1040"/>
      <c r="AI50" s="1041"/>
      <c r="AJ50" s="1039">
        <f>COUNTIFS($B$12:$B$31,AG$47,$C$12:$C$31,"D",$E$12:$E$31,"*")</f>
        <v>0</v>
      </c>
      <c r="AK50" s="1041"/>
      <c r="AL50" s="471">
        <f>COUNTIFS($B$12:$B$31,AL$47,$C$12:$C$31,"C",$E$12:$E$31,"*")</f>
        <v>0</v>
      </c>
      <c r="AM50" s="471">
        <f>COUNTIFS($B$12:$B$31,AL$47,$C$12:$C$31,"D",$E$12:$E$31,"*")</f>
        <v>0</v>
      </c>
      <c r="AN50" s="440"/>
      <c r="AP50" s="465"/>
      <c r="AQ50" s="465"/>
      <c r="AR50" s="465"/>
      <c r="AS50" s="465"/>
    </row>
    <row r="51" spans="1:45" ht="25" customHeight="1">
      <c r="A51" s="440"/>
      <c r="B51" s="452" t="s">
        <v>869</v>
      </c>
      <c r="C51" s="1047">
        <f>IF($AK$3="４週",SUMIFS($AK$12:$AK$31,$B$12:$B$31,C47)/4/$AH$6,IF($AK$3="歴月",SUMIFS($AK$12:$AK$31,$B$12:$B$31,C47)/$AL$6,"記載する期間を選択してください"))</f>
        <v>0</v>
      </c>
      <c r="D51" s="1049"/>
      <c r="E51" s="1047">
        <f>IF($AK$3="４週",SUMIFS($AK$12:$AK$31,$B$12:$B$31,E47)/4/$AH$6,IF($AK$3="歴月",SUMIFS($AK$12:$AK$31,$B$12:$B$31,E47)/$AL$6,"記載する期間を選択してください"))</f>
        <v>0</v>
      </c>
      <c r="F51" s="1048"/>
      <c r="G51" s="1048"/>
      <c r="H51" s="1049"/>
      <c r="I51" s="1047">
        <f>IF($AK$3="４週",SUMIFS($AK$12:$AK$31,$B$12:$B$31,I47)/4/$AH$6,IF($AK$3="歴月",SUMIFS($AK$12:$AK$31,$B$12:$B$31,I47)/$AL$6,"記載する期間を選択してください"))</f>
        <v>0</v>
      </c>
      <c r="J51" s="1048"/>
      <c r="K51" s="1048"/>
      <c r="L51" s="1048"/>
      <c r="M51" s="1048"/>
      <c r="N51" s="1049"/>
      <c r="O51" s="1047">
        <f>IF($AK$3="４週",SUMIFS($AK$12:$AK$31,$B$12:$B$31,O47)/4/$AH$6,IF($AK$3="歴月",SUMIFS($AK$12:$AK$31,$B$12:$B$31,O47)/$AL$6,"記載する期間を選択してください"))</f>
        <v>0</v>
      </c>
      <c r="P51" s="1048"/>
      <c r="Q51" s="1048"/>
      <c r="R51" s="1048"/>
      <c r="S51" s="1048"/>
      <c r="T51" s="1049"/>
      <c r="U51" s="1047">
        <f>IF($AK$3="４週",SUMIFS($AK$12:$AK$31,$B$12:$B$31,U47)/4/$AH$6,IF($AK$3="歴月",SUMIFS($AK$12:$AK$31,$B$12:$B$31,U47)/$AL$6,"記載する期間を選択してください"))</f>
        <v>0</v>
      </c>
      <c r="V51" s="1048"/>
      <c r="W51" s="1048"/>
      <c r="X51" s="1048"/>
      <c r="Y51" s="1048"/>
      <c r="Z51" s="1049"/>
      <c r="AA51" s="1047">
        <f>IF($AK$3="４週",SUMIFS($AK$12:$AK$31,$B$12:$B$31,AA47)/4/$AH$6,IF($AK$3="歴月",SUMIFS($AK$12:$AK$31,$B$12:$B$31,AA47)/$AL$6,"記載する期間を選択してください"))</f>
        <v>0</v>
      </c>
      <c r="AB51" s="1048"/>
      <c r="AC51" s="1048"/>
      <c r="AD51" s="1048"/>
      <c r="AE51" s="1048"/>
      <c r="AF51" s="1049"/>
      <c r="AG51" s="1047">
        <f>IF($AK$3="４週",SUMIFS($AK$12:$AK$31,$B$12:$B$31,AG47)/4/$AH$6,IF($AK$3="歴月",SUMIFS($AK$12:$AK$31,$B$12:$B$31,AG47)/$AL$6,"記載する期間を選択してください"))</f>
        <v>0</v>
      </c>
      <c r="AH51" s="1048"/>
      <c r="AI51" s="1048"/>
      <c r="AJ51" s="1048"/>
      <c r="AK51" s="1049"/>
      <c r="AL51" s="1047">
        <f>IF($AK$3="４週",SUMIFS($AK$12:$AK$31,$B$12:$B$31,AL47)/4/$AH$6,IF($AK$3="歴月",SUMIFS($AK$12:$AK$31,$B$12:$B$31,AL47)/$AL$6,"記載する期間を選択してください"))</f>
        <v>0</v>
      </c>
      <c r="AM51" s="1049"/>
      <c r="AN51" s="440"/>
      <c r="AP51" s="465"/>
      <c r="AQ51" s="465"/>
      <c r="AR51" s="465"/>
      <c r="AS51" s="465"/>
    </row>
    <row r="52" spans="1:45" ht="5.15" customHeight="1">
      <c r="A52" s="440"/>
      <c r="B52" s="443"/>
      <c r="C52" s="472">
        <v>2</v>
      </c>
      <c r="D52" s="472"/>
      <c r="E52" s="472">
        <v>3</v>
      </c>
      <c r="F52" s="472"/>
      <c r="G52" s="472"/>
      <c r="H52" s="472"/>
      <c r="I52" s="472">
        <v>4</v>
      </c>
      <c r="J52" s="472"/>
      <c r="K52" s="472"/>
      <c r="L52" s="472"/>
      <c r="M52" s="472"/>
      <c r="N52" s="472"/>
      <c r="O52" s="472">
        <v>5</v>
      </c>
      <c r="P52" s="472"/>
      <c r="Q52" s="472"/>
      <c r="R52" s="472"/>
      <c r="S52" s="472"/>
      <c r="T52" s="472"/>
      <c r="U52" s="472">
        <v>6</v>
      </c>
      <c r="V52" s="472"/>
      <c r="W52" s="472"/>
      <c r="X52" s="472"/>
      <c r="Y52" s="472"/>
      <c r="Z52" s="472"/>
      <c r="AA52" s="472">
        <v>7</v>
      </c>
      <c r="AB52" s="472"/>
      <c r="AC52" s="472"/>
      <c r="AD52" s="472"/>
      <c r="AE52" s="472"/>
      <c r="AF52" s="472"/>
      <c r="AG52" s="472">
        <v>8</v>
      </c>
      <c r="AH52" s="472"/>
      <c r="AI52" s="472"/>
      <c r="AJ52" s="472"/>
      <c r="AK52" s="472"/>
      <c r="AL52" s="472">
        <v>9</v>
      </c>
      <c r="AM52" s="472"/>
      <c r="AN52" s="440"/>
      <c r="AP52" s="465"/>
      <c r="AQ52" s="465"/>
      <c r="AR52" s="465"/>
      <c r="AS52" s="465"/>
    </row>
    <row r="53" spans="1:45" ht="15" customHeight="1">
      <c r="A53" s="465" t="s">
        <v>870</v>
      </c>
      <c r="B53" s="449"/>
      <c r="C53" s="473"/>
      <c r="D53" s="473"/>
      <c r="E53" s="473"/>
      <c r="F53" s="465"/>
      <c r="G53" s="473"/>
      <c r="H53" s="472"/>
      <c r="I53" s="472"/>
      <c r="J53" s="472"/>
      <c r="K53" s="472"/>
      <c r="L53" s="472"/>
      <c r="M53" s="472"/>
      <c r="N53" s="472"/>
      <c r="O53" s="472"/>
      <c r="P53" s="472"/>
      <c r="Q53" s="472"/>
      <c r="R53" s="472">
        <v>6</v>
      </c>
      <c r="S53" s="472"/>
      <c r="T53" s="472"/>
      <c r="U53" s="472"/>
      <c r="V53" s="472"/>
      <c r="W53" s="472"/>
      <c r="X53" s="472">
        <v>7</v>
      </c>
      <c r="Y53" s="472"/>
      <c r="Z53" s="472"/>
      <c r="AA53" s="472"/>
      <c r="AB53" s="472"/>
      <c r="AC53" s="472"/>
      <c r="AD53" s="472">
        <v>8</v>
      </c>
      <c r="AE53" s="472"/>
      <c r="AF53" s="472"/>
      <c r="AG53" s="440"/>
      <c r="AH53" s="440"/>
      <c r="AI53" s="440"/>
      <c r="AJ53" s="440">
        <v>9</v>
      </c>
      <c r="AK53" s="444"/>
      <c r="AL53" s="444"/>
      <c r="AM53" s="440"/>
    </row>
    <row r="54" spans="1:45" s="465" customFormat="1" ht="15" customHeight="1">
      <c r="A54" s="465" t="s">
        <v>871</v>
      </c>
      <c r="B54" s="468"/>
      <c r="C54" s="468"/>
      <c r="D54" s="468"/>
      <c r="E54" s="468"/>
      <c r="F54" s="468"/>
      <c r="G54" s="468"/>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P54" s="443"/>
      <c r="AQ54" s="443"/>
      <c r="AR54" s="443"/>
      <c r="AS54" s="443"/>
    </row>
    <row r="55" spans="1:45" s="465" customFormat="1" ht="15" customHeight="1">
      <c r="A55" s="465" t="s">
        <v>872</v>
      </c>
      <c r="B55" s="468"/>
      <c r="C55" s="468"/>
      <c r="D55" s="468"/>
      <c r="E55" s="468"/>
      <c r="F55" s="468"/>
      <c r="G55" s="468"/>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P55" s="443"/>
      <c r="AQ55" s="443"/>
      <c r="AR55" s="443"/>
      <c r="AS55" s="443"/>
    </row>
    <row r="56" spans="1:45" s="465" customFormat="1" ht="15" customHeight="1">
      <c r="A56" s="465" t="s">
        <v>918</v>
      </c>
      <c r="B56" s="468"/>
      <c r="C56" s="468"/>
      <c r="D56" s="468"/>
      <c r="E56" s="468"/>
      <c r="F56" s="468"/>
      <c r="G56" s="468"/>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P56" s="443"/>
      <c r="AQ56" s="443"/>
      <c r="AR56" s="443"/>
      <c r="AS56" s="443"/>
    </row>
    <row r="57" spans="1:45" s="465" customFormat="1" ht="15" customHeight="1">
      <c r="A57" s="465" t="s">
        <v>919</v>
      </c>
      <c r="B57" s="468"/>
      <c r="C57" s="468"/>
      <c r="D57" s="468"/>
      <c r="E57" s="468"/>
      <c r="F57" s="468"/>
      <c r="G57" s="468"/>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P57" s="443"/>
      <c r="AQ57" s="443"/>
      <c r="AR57" s="443"/>
      <c r="AS57" s="443"/>
    </row>
    <row r="58" spans="1:45" s="465" customFormat="1" ht="15" customHeight="1">
      <c r="A58" s="465" t="s">
        <v>920</v>
      </c>
      <c r="B58" s="468"/>
      <c r="C58" s="468"/>
      <c r="D58" s="468"/>
      <c r="E58" s="468"/>
      <c r="F58" s="468"/>
      <c r="G58" s="468"/>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P58" s="443"/>
      <c r="AQ58" s="443"/>
      <c r="AR58" s="443"/>
      <c r="AS58" s="443"/>
    </row>
    <row r="59" spans="1:45" ht="15" customHeight="1">
      <c r="A59" s="465" t="s">
        <v>875</v>
      </c>
      <c r="B59" s="474"/>
      <c r="C59" s="465"/>
      <c r="D59" s="465"/>
      <c r="E59" s="465"/>
      <c r="F59" s="465"/>
      <c r="G59" s="465"/>
    </row>
    <row r="60" spans="1:45" ht="15" customHeight="1">
      <c r="A60" s="465" t="s">
        <v>921</v>
      </c>
      <c r="B60" s="474"/>
      <c r="C60" s="465"/>
      <c r="D60" s="465"/>
      <c r="E60" s="465"/>
      <c r="F60" s="465"/>
      <c r="G60" s="465"/>
    </row>
    <row r="61" spans="1:45" ht="15" customHeight="1">
      <c r="A61" s="465"/>
      <c r="B61" s="451" t="s">
        <v>877</v>
      </c>
      <c r="C61" s="1018" t="s">
        <v>878</v>
      </c>
      <c r="D61" s="1018"/>
      <c r="E61" s="1018"/>
      <c r="F61" s="465"/>
      <c r="G61" s="465"/>
    </row>
    <row r="62" spans="1:45" ht="15" customHeight="1">
      <c r="A62" s="465"/>
      <c r="B62" s="475" t="s">
        <v>854</v>
      </c>
      <c r="C62" s="1031" t="s">
        <v>879</v>
      </c>
      <c r="D62" s="1031"/>
      <c r="E62" s="1031"/>
      <c r="F62" s="465"/>
      <c r="G62" s="465"/>
    </row>
    <row r="63" spans="1:45" ht="15" customHeight="1">
      <c r="A63" s="465"/>
      <c r="B63" s="475" t="s">
        <v>856</v>
      </c>
      <c r="C63" s="1031" t="s">
        <v>880</v>
      </c>
      <c r="D63" s="1031"/>
      <c r="E63" s="1031"/>
      <c r="F63" s="465"/>
      <c r="G63" s="465"/>
    </row>
    <row r="64" spans="1:45" ht="15" customHeight="1">
      <c r="A64" s="465"/>
      <c r="B64" s="475" t="s">
        <v>857</v>
      </c>
      <c r="C64" s="1031" t="s">
        <v>881</v>
      </c>
      <c r="D64" s="1031"/>
      <c r="E64" s="1031"/>
      <c r="F64" s="465"/>
      <c r="G64" s="465"/>
    </row>
    <row r="65" spans="1:7" ht="15" customHeight="1">
      <c r="A65" s="465"/>
      <c r="B65" s="475" t="s">
        <v>858</v>
      </c>
      <c r="C65" s="1031" t="s">
        <v>882</v>
      </c>
      <c r="D65" s="1031"/>
      <c r="E65" s="1031"/>
      <c r="F65" s="465"/>
      <c r="G65" s="465"/>
    </row>
    <row r="66" spans="1:7" ht="15" customHeight="1">
      <c r="A66" s="465"/>
      <c r="B66" s="465" t="s">
        <v>883</v>
      </c>
      <c r="C66" s="465"/>
      <c r="D66" s="465"/>
      <c r="E66" s="465"/>
      <c r="F66" s="465"/>
      <c r="G66" s="465"/>
    </row>
    <row r="67" spans="1:7" ht="15" customHeight="1">
      <c r="A67" s="465"/>
      <c r="B67" s="465" t="s">
        <v>939</v>
      </c>
      <c r="C67" s="465"/>
      <c r="D67" s="465"/>
      <c r="E67" s="465"/>
      <c r="F67" s="465"/>
      <c r="G67" s="465"/>
    </row>
    <row r="68" spans="1:7" ht="15" customHeight="1">
      <c r="A68" s="465"/>
      <c r="B68" s="465" t="s">
        <v>885</v>
      </c>
      <c r="C68" s="465"/>
      <c r="D68" s="465"/>
      <c r="E68" s="465"/>
      <c r="F68" s="465"/>
      <c r="G68" s="465"/>
    </row>
    <row r="69" spans="1:7" ht="15" customHeight="1">
      <c r="A69" s="465" t="s">
        <v>922</v>
      </c>
      <c r="B69" s="474"/>
      <c r="C69" s="465"/>
      <c r="D69" s="465"/>
      <c r="E69" s="465"/>
      <c r="F69" s="465"/>
      <c r="G69" s="465"/>
    </row>
    <row r="70" spans="1:7" ht="15" customHeight="1">
      <c r="A70" s="465" t="s">
        <v>887</v>
      </c>
      <c r="B70" s="474"/>
      <c r="C70" s="465"/>
      <c r="D70" s="465"/>
      <c r="E70" s="465"/>
      <c r="F70" s="465"/>
      <c r="G70" s="465"/>
    </row>
    <row r="71" spans="1:7" ht="15" customHeight="1">
      <c r="A71" s="465" t="s">
        <v>940</v>
      </c>
      <c r="B71" s="474"/>
      <c r="C71" s="465"/>
      <c r="D71" s="465"/>
      <c r="E71" s="465"/>
      <c r="F71" s="465"/>
      <c r="G71" s="465"/>
    </row>
    <row r="72" spans="1:7" ht="15" customHeight="1">
      <c r="A72" s="465" t="s">
        <v>923</v>
      </c>
      <c r="B72" s="474"/>
      <c r="C72" s="465"/>
      <c r="D72" s="465"/>
      <c r="E72" s="465"/>
      <c r="F72" s="465"/>
      <c r="G72" s="465"/>
    </row>
    <row r="73" spans="1:7" ht="15" customHeight="1">
      <c r="A73" s="465" t="s">
        <v>924</v>
      </c>
      <c r="B73" s="474"/>
      <c r="C73" s="465"/>
      <c r="D73" s="465"/>
      <c r="E73" s="465"/>
      <c r="F73" s="465"/>
      <c r="G73" s="465"/>
    </row>
    <row r="74" spans="1:7" ht="15" customHeight="1">
      <c r="A74" s="465" t="s">
        <v>925</v>
      </c>
      <c r="B74" s="474"/>
      <c r="C74" s="465"/>
      <c r="D74" s="465"/>
      <c r="E74" s="465"/>
      <c r="F74" s="465"/>
      <c r="G74" s="465"/>
    </row>
    <row r="75" spans="1:7" ht="15" customHeight="1">
      <c r="A75" s="465"/>
      <c r="B75" s="465" t="s">
        <v>892</v>
      </c>
      <c r="C75" s="465"/>
      <c r="D75" s="465"/>
      <c r="E75" s="465"/>
      <c r="F75" s="465"/>
      <c r="G75" s="465"/>
    </row>
    <row r="76" spans="1:7" ht="15" customHeight="1">
      <c r="A76" s="465"/>
      <c r="B76" s="465" t="s">
        <v>893</v>
      </c>
      <c r="C76" s="465"/>
      <c r="D76" s="465"/>
      <c r="E76" s="465"/>
      <c r="F76" s="465"/>
      <c r="G76" s="465"/>
    </row>
    <row r="77" spans="1:7" ht="15" customHeight="1">
      <c r="A77" s="465" t="s">
        <v>894</v>
      </c>
      <c r="B77" s="474"/>
      <c r="C77" s="465"/>
      <c r="D77" s="465"/>
      <c r="E77" s="465"/>
      <c r="F77" s="465"/>
      <c r="G77" s="465"/>
    </row>
    <row r="78" spans="1:7" ht="15" customHeight="1">
      <c r="A78" s="465" t="s">
        <v>895</v>
      </c>
      <c r="B78" s="474"/>
      <c r="C78" s="465"/>
      <c r="D78" s="465"/>
      <c r="E78" s="465"/>
      <c r="F78" s="465"/>
      <c r="G78" s="465"/>
    </row>
    <row r="79" spans="1:7" ht="15" customHeight="1">
      <c r="A79" s="465" t="s">
        <v>896</v>
      </c>
      <c r="B79" s="474"/>
      <c r="C79" s="465"/>
      <c r="D79" s="465"/>
      <c r="E79" s="465"/>
      <c r="F79" s="465"/>
      <c r="G79" s="465"/>
    </row>
    <row r="80" spans="1:7" ht="15" customHeight="1">
      <c r="A80" s="465" t="s">
        <v>897</v>
      </c>
      <c r="B80" s="474"/>
      <c r="C80" s="465"/>
      <c r="D80" s="465"/>
      <c r="E80" s="465"/>
      <c r="F80" s="465"/>
      <c r="G80" s="465"/>
    </row>
    <row r="81" spans="1:7" ht="15" customHeight="1">
      <c r="A81" s="465" t="s">
        <v>898</v>
      </c>
      <c r="B81" s="474"/>
      <c r="C81" s="465"/>
      <c r="D81" s="465"/>
      <c r="E81" s="465"/>
      <c r="F81" s="465"/>
      <c r="G81" s="465"/>
    </row>
    <row r="82" spans="1:7" ht="15" customHeight="1">
      <c r="A82" s="465" t="s">
        <v>899</v>
      </c>
      <c r="B82" s="474"/>
      <c r="C82" s="465"/>
      <c r="D82" s="465"/>
      <c r="E82" s="465"/>
      <c r="F82" s="465"/>
      <c r="G82" s="465"/>
    </row>
    <row r="83" spans="1:7" ht="15" customHeight="1">
      <c r="A83" s="465" t="s">
        <v>926</v>
      </c>
      <c r="B83" s="474"/>
      <c r="C83" s="465"/>
      <c r="D83" s="465"/>
      <c r="E83" s="465"/>
      <c r="F83" s="465"/>
      <c r="G83" s="465"/>
    </row>
    <row r="84" spans="1:7" ht="15" customHeight="1">
      <c r="A84" s="465" t="s">
        <v>927</v>
      </c>
      <c r="B84" s="474"/>
      <c r="C84" s="465"/>
      <c r="D84" s="465"/>
      <c r="E84" s="465"/>
      <c r="F84" s="465"/>
      <c r="G84" s="465"/>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8">
    <dataValidation type="list" allowBlank="1" showInputMessage="1" showErrorMessage="1" sqref="AK5:AN5" xr:uid="{22ECF789-1CD6-476B-80B6-33E4CB1C10B1}">
      <formula1>"有,無"</formula1>
    </dataValidation>
    <dataValidation allowBlank="1" showInputMessage="1" sqref="B12:B13" xr:uid="{C6122602-1207-4E5D-A61F-8FF290C78F46}"/>
    <dataValidation type="list" allowBlank="1" showInputMessage="1" sqref="B14:B31" xr:uid="{FDECCDB2-D4BB-41ED-87D7-82218B6DCF06}">
      <formula1>INDIRECT($AK$1)</formula1>
    </dataValidation>
    <dataValidation type="list" allowBlank="1" showInputMessage="1" showErrorMessage="1" sqref="AK3:AN3" xr:uid="{77788C62-FB5E-4C3B-8A1D-D51888CFE3DB}">
      <formula1>"４週,歴月"</formula1>
    </dataValidation>
    <dataValidation type="list" allowBlank="1" showInputMessage="1" showErrorMessage="1" sqref="AK4:AN4" xr:uid="{1E1861B8-C477-48D5-8902-55A5AFF1CE1E}">
      <formula1>"予定,実績"</formula1>
    </dataValidation>
    <dataValidation type="list" allowBlank="1" showInputMessage="1" showErrorMessage="1" sqref="C12:C31" xr:uid="{2DB0EE26-9C5C-4A68-9EED-8B40309FB7FF}">
      <formula1>"A,B,C,D"</formula1>
    </dataValidation>
    <dataValidation operator="greaterThanOrEqual" allowBlank="1" showInputMessage="1" showErrorMessage="1" sqref="I45 AJ39:AJ40 AL39 L41 L45 I41" xr:uid="{0A38AACB-39EF-4369-8FFA-7A71B98CBF4A}"/>
    <dataValidation type="whole" operator="greaterThanOrEqual" allowBlank="1" showInputMessage="1" showErrorMessage="1" sqref="I39:I40 D39:F40 AG39:AG40 AD39:AD40 AA39:AA40 X39:X40 U39:U40 R39:R40 O39:O40 L39:L40" xr:uid="{126334E8-64B7-4709-A0AC-2D0BD2767109}">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oddFooter>&amp;C&amp;14 4-2</oddFooter>
  </headerFooter>
  <rowBreaks count="1" manualBreakCount="1">
    <brk id="3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89BD-EEE6-47E3-82B9-6C2CC399DB56}">
  <sheetPr>
    <tabColor rgb="FFFFFF00"/>
  </sheetPr>
  <dimension ref="A1:AS84"/>
  <sheetViews>
    <sheetView showGridLines="0" view="pageBreakPreview" zoomScaleNormal="100" zoomScaleSheetLayoutView="100" workbookViewId="0">
      <selection activeCell="S3" sqref="S3"/>
    </sheetView>
  </sheetViews>
  <sheetFormatPr defaultColWidth="8.26953125" defaultRowHeight="21" customHeight="1"/>
  <cols>
    <col min="1" max="1" width="2.6328125" style="185" customWidth="1"/>
    <col min="2" max="2" width="14.26953125" style="389" customWidth="1"/>
    <col min="3" max="3" width="6.6328125" style="185" customWidth="1"/>
    <col min="4" max="5" width="7.6328125" style="185" customWidth="1"/>
    <col min="6" max="36" width="2.6328125" style="185" customWidth="1"/>
    <col min="37" max="37" width="6.6328125" style="185" customWidth="1"/>
    <col min="38" max="39" width="7.6328125" style="185" customWidth="1"/>
    <col min="40" max="40" width="5.6328125" style="185" customWidth="1"/>
    <col min="41" max="42" width="8.26953125" style="185"/>
    <col min="43" max="44" width="46.36328125" style="185" customWidth="1"/>
    <col min="45" max="45" width="32.90625" style="185" customWidth="1"/>
    <col min="46" max="16384" width="8.26953125" style="185"/>
  </cols>
  <sheetData>
    <row r="1" spans="1:40" ht="20.149999999999999" customHeight="1">
      <c r="A1" s="388" t="s">
        <v>833</v>
      </c>
      <c r="C1" s="390"/>
      <c r="D1" s="390"/>
      <c r="E1" s="390"/>
      <c r="F1" s="390"/>
      <c r="G1" s="390"/>
      <c r="H1" s="390"/>
      <c r="I1" s="390"/>
      <c r="J1" s="390"/>
      <c r="K1" s="390"/>
      <c r="L1" s="390"/>
      <c r="M1" s="390"/>
      <c r="N1" s="390"/>
      <c r="O1" s="390"/>
      <c r="P1" s="390"/>
      <c r="Q1" s="390"/>
      <c r="R1" s="390"/>
      <c r="S1" s="390"/>
      <c r="T1" s="390"/>
      <c r="U1" s="390"/>
      <c r="V1" s="390"/>
      <c r="W1" s="390"/>
      <c r="X1" s="391"/>
      <c r="Y1" s="391"/>
      <c r="Z1" s="211"/>
      <c r="AA1" s="211"/>
      <c r="AB1" s="211"/>
      <c r="AC1" s="211"/>
      <c r="AD1" s="392"/>
      <c r="AE1" s="392"/>
      <c r="AF1" s="392"/>
      <c r="AG1" s="392"/>
      <c r="AH1" s="392"/>
      <c r="AI1" s="393" t="s">
        <v>834</v>
      </c>
      <c r="AJ1" s="393"/>
      <c r="AK1" s="1054" t="s">
        <v>928</v>
      </c>
      <c r="AL1" s="1054"/>
      <c r="AM1" s="1054"/>
      <c r="AN1" s="1054"/>
    </row>
    <row r="2" spans="1:40" ht="18" customHeight="1">
      <c r="A2" s="211"/>
      <c r="B2" s="394"/>
      <c r="C2" s="394"/>
      <c r="D2" s="394"/>
      <c r="E2" s="394"/>
      <c r="F2" s="394"/>
      <c r="G2" s="394"/>
      <c r="H2" s="394"/>
      <c r="I2" s="394"/>
      <c r="J2" s="394"/>
      <c r="K2" s="394"/>
      <c r="L2" s="394"/>
      <c r="M2" s="1055">
        <v>2025</v>
      </c>
      <c r="N2" s="1055"/>
      <c r="O2" s="1055"/>
      <c r="P2" s="1055"/>
      <c r="Q2" s="1056" t="s">
        <v>180</v>
      </c>
      <c r="R2" s="1056"/>
      <c r="S2" s="1055">
        <v>4</v>
      </c>
      <c r="T2" s="1055"/>
      <c r="U2" s="1056" t="s">
        <v>140</v>
      </c>
      <c r="V2" s="1056"/>
      <c r="W2" s="394"/>
      <c r="X2" s="394"/>
      <c r="Y2" s="394"/>
      <c r="Z2" s="211"/>
      <c r="AA2" s="211"/>
      <c r="AC2" s="393"/>
      <c r="AD2" s="394"/>
      <c r="AE2" s="394"/>
      <c r="AF2" s="394"/>
      <c r="AG2" s="394"/>
      <c r="AH2" s="394"/>
      <c r="AI2" s="393" t="s">
        <v>835</v>
      </c>
      <c r="AJ2" s="393"/>
      <c r="AK2" s="1057"/>
      <c r="AL2" s="1057"/>
      <c r="AM2" s="1057"/>
      <c r="AN2" s="1057"/>
    </row>
    <row r="3" spans="1:40" ht="18" customHeight="1">
      <c r="A3" s="395"/>
      <c r="B3" s="395"/>
      <c r="C3" s="395"/>
      <c r="D3" s="395"/>
      <c r="E3" s="395"/>
      <c r="F3" s="395"/>
      <c r="G3" s="395"/>
      <c r="H3" s="395"/>
      <c r="I3" s="395"/>
      <c r="J3" s="395"/>
      <c r="K3" s="395"/>
      <c r="L3" s="395"/>
      <c r="M3" s="395"/>
      <c r="N3" s="395"/>
      <c r="O3" s="395"/>
      <c r="P3" s="395"/>
      <c r="Q3" s="395"/>
      <c r="R3" s="395"/>
      <c r="S3" s="395"/>
      <c r="T3" s="395"/>
      <c r="U3" s="395"/>
      <c r="V3" s="395"/>
      <c r="W3" s="395"/>
      <c r="Y3" s="396"/>
      <c r="Z3" s="396"/>
      <c r="AA3" s="396"/>
      <c r="AB3" s="211"/>
      <c r="AC3" s="396"/>
      <c r="AD3" s="396"/>
      <c r="AE3" s="396"/>
      <c r="AF3" s="396"/>
      <c r="AG3" s="396"/>
      <c r="AH3" s="396"/>
      <c r="AI3" s="397" t="s">
        <v>836</v>
      </c>
      <c r="AJ3" s="393"/>
      <c r="AK3" s="1058" t="s">
        <v>929</v>
      </c>
      <c r="AL3" s="1058"/>
      <c r="AM3" s="1058"/>
      <c r="AN3" s="1058"/>
    </row>
    <row r="4" spans="1:40" ht="18" customHeight="1">
      <c r="A4" s="395"/>
      <c r="B4" s="395"/>
      <c r="C4" s="395"/>
      <c r="D4" s="395"/>
      <c r="E4" s="395"/>
      <c r="F4" s="395"/>
      <c r="G4" s="395"/>
      <c r="H4" s="395"/>
      <c r="I4" s="395"/>
      <c r="J4" s="395"/>
      <c r="K4" s="395"/>
      <c r="L4" s="395"/>
      <c r="M4" s="395"/>
      <c r="N4" s="395"/>
      <c r="O4" s="395"/>
      <c r="P4" s="395"/>
      <c r="Q4" s="395"/>
      <c r="R4" s="395"/>
      <c r="S4" s="395"/>
      <c r="T4" s="395"/>
      <c r="U4" s="395"/>
      <c r="V4" s="395"/>
      <c r="W4" s="395"/>
      <c r="Y4" s="396"/>
      <c r="Z4" s="396"/>
      <c r="AA4" s="396"/>
      <c r="AB4" s="211"/>
      <c r="AC4" s="396"/>
      <c r="AD4" s="396"/>
      <c r="AE4" s="396"/>
      <c r="AF4" s="396"/>
      <c r="AG4" s="396"/>
      <c r="AH4" s="396"/>
      <c r="AI4" s="397" t="s">
        <v>838</v>
      </c>
      <c r="AJ4" s="393"/>
      <c r="AK4" s="1058"/>
      <c r="AL4" s="1058"/>
      <c r="AM4" s="1058"/>
      <c r="AN4" s="1058"/>
    </row>
    <row r="5" spans="1:40" ht="18" customHeight="1">
      <c r="A5" s="395"/>
      <c r="B5" s="395"/>
      <c r="C5" s="395"/>
      <c r="D5" s="395"/>
      <c r="E5" s="395"/>
      <c r="F5" s="395"/>
      <c r="G5" s="395"/>
      <c r="H5" s="395"/>
      <c r="I5" s="395"/>
      <c r="J5" s="395"/>
      <c r="K5" s="395"/>
      <c r="L5" s="395"/>
      <c r="M5" s="395"/>
      <c r="N5" s="395"/>
      <c r="O5" s="395"/>
      <c r="P5" s="395"/>
      <c r="Q5" s="395"/>
      <c r="R5" s="395"/>
      <c r="S5" s="395"/>
      <c r="T5" s="395"/>
      <c r="U5" s="395"/>
      <c r="V5" s="395"/>
      <c r="W5" s="395"/>
      <c r="Y5" s="396"/>
      <c r="Z5" s="396"/>
      <c r="AA5" s="396"/>
      <c r="AB5" s="211"/>
      <c r="AC5" s="430"/>
      <c r="AD5" s="430"/>
      <c r="AE5" s="430"/>
      <c r="AF5" s="430"/>
      <c r="AG5" s="430"/>
      <c r="AH5" s="430"/>
      <c r="AI5" s="431" t="s">
        <v>902</v>
      </c>
      <c r="AJ5" s="432"/>
      <c r="AK5" s="1059" t="s">
        <v>903</v>
      </c>
      <c r="AL5" s="1060"/>
      <c r="AM5" s="1060"/>
      <c r="AN5" s="1061"/>
    </row>
    <row r="6" spans="1:40" ht="18" customHeight="1">
      <c r="A6" s="395"/>
      <c r="B6" s="395"/>
      <c r="C6" s="395"/>
      <c r="D6" s="395"/>
      <c r="E6" s="395"/>
      <c r="F6" s="395"/>
      <c r="G6" s="395"/>
      <c r="H6" s="395"/>
      <c r="I6" s="395"/>
      <c r="J6" s="395"/>
      <c r="K6" s="395"/>
      <c r="L6" s="395"/>
      <c r="M6" s="395"/>
      <c r="N6" s="395"/>
      <c r="O6" s="395"/>
      <c r="P6" s="395"/>
      <c r="Q6" s="395"/>
      <c r="R6" s="395"/>
      <c r="S6" s="395"/>
      <c r="U6" s="395"/>
      <c r="V6" s="395"/>
      <c r="W6" s="395"/>
      <c r="Y6" s="396"/>
      <c r="Z6" s="396"/>
      <c r="AA6" s="396"/>
      <c r="AB6" s="211"/>
      <c r="AC6" s="396"/>
      <c r="AD6" s="396"/>
      <c r="AE6" s="396"/>
      <c r="AF6" s="396"/>
      <c r="AG6" s="433" t="s">
        <v>904</v>
      </c>
      <c r="AH6" s="1062">
        <v>40</v>
      </c>
      <c r="AI6" s="1063"/>
      <c r="AJ6" s="1064"/>
      <c r="AK6" s="396" t="s">
        <v>840</v>
      </c>
      <c r="AL6" s="434">
        <v>160</v>
      </c>
      <c r="AM6" s="396" t="s">
        <v>841</v>
      </c>
      <c r="AN6" s="211"/>
    </row>
    <row r="7" spans="1:40" ht="10" customHeight="1">
      <c r="A7" s="211"/>
      <c r="B7" s="398"/>
      <c r="C7" s="398"/>
      <c r="D7" s="398"/>
      <c r="E7" s="398"/>
      <c r="F7" s="398"/>
      <c r="G7" s="398"/>
      <c r="H7" s="398"/>
      <c r="I7" s="398"/>
      <c r="J7" s="398"/>
      <c r="K7" s="398"/>
      <c r="L7" s="398"/>
      <c r="M7" s="398"/>
      <c r="N7" s="398"/>
      <c r="O7" s="398"/>
      <c r="P7" s="398"/>
      <c r="Q7" s="398"/>
      <c r="R7" s="398"/>
      <c r="S7" s="398"/>
      <c r="T7" s="398"/>
      <c r="U7" s="398"/>
      <c r="V7" s="398"/>
      <c r="W7" s="398"/>
      <c r="X7" s="394"/>
      <c r="Y7" s="394"/>
      <c r="Z7" s="394"/>
      <c r="AA7" s="394"/>
      <c r="AB7" s="394"/>
      <c r="AC7" s="394"/>
      <c r="AD7" s="394"/>
      <c r="AE7" s="394"/>
      <c r="AF7" s="394"/>
      <c r="AG7" s="394"/>
      <c r="AH7" s="394"/>
      <c r="AI7" s="394"/>
      <c r="AJ7" s="394"/>
      <c r="AK7" s="394"/>
      <c r="AL7" s="394"/>
      <c r="AM7" s="211"/>
      <c r="AN7" s="211"/>
    </row>
    <row r="8" spans="1:40" ht="15" customHeight="1">
      <c r="A8" s="1065" t="s">
        <v>842</v>
      </c>
      <c r="B8" s="1066" t="s">
        <v>905</v>
      </c>
      <c r="C8" s="1068" t="s">
        <v>906</v>
      </c>
      <c r="D8" s="1071" t="s">
        <v>907</v>
      </c>
      <c r="E8" s="1072" t="s">
        <v>908</v>
      </c>
      <c r="F8" s="1073" t="s">
        <v>909</v>
      </c>
      <c r="G8" s="1073"/>
      <c r="H8" s="1073"/>
      <c r="I8" s="1073"/>
      <c r="J8" s="1073"/>
      <c r="K8" s="1073"/>
      <c r="L8" s="1073"/>
      <c r="M8" s="1073"/>
      <c r="N8" s="1073"/>
      <c r="O8" s="1073"/>
      <c r="P8" s="1073"/>
      <c r="Q8" s="1073"/>
      <c r="R8" s="1073"/>
      <c r="S8" s="1073"/>
      <c r="T8" s="1073"/>
      <c r="U8" s="1073"/>
      <c r="V8" s="1073"/>
      <c r="W8" s="1073"/>
      <c r="X8" s="1073"/>
      <c r="Y8" s="1073"/>
      <c r="Z8" s="1073"/>
      <c r="AA8" s="1073"/>
      <c r="AB8" s="1073"/>
      <c r="AC8" s="1073"/>
      <c r="AD8" s="1073"/>
      <c r="AE8" s="1073"/>
      <c r="AF8" s="1073"/>
      <c r="AG8" s="1073"/>
      <c r="AH8" s="1073"/>
      <c r="AI8" s="1073"/>
      <c r="AJ8" s="1073"/>
      <c r="AK8" s="1077" t="s">
        <v>910</v>
      </c>
      <c r="AL8" s="1078" t="s">
        <v>911</v>
      </c>
      <c r="AM8" s="1079" t="s">
        <v>912</v>
      </c>
      <c r="AN8" s="1079"/>
    </row>
    <row r="9" spans="1:40" ht="15" customHeight="1">
      <c r="A9" s="1065"/>
      <c r="B9" s="1067"/>
      <c r="C9" s="1069"/>
      <c r="D9" s="1071"/>
      <c r="E9" s="1072"/>
      <c r="F9" s="1071" t="s">
        <v>135</v>
      </c>
      <c r="G9" s="1071"/>
      <c r="H9" s="1071"/>
      <c r="I9" s="1071"/>
      <c r="J9" s="1071"/>
      <c r="K9" s="1071"/>
      <c r="L9" s="1071"/>
      <c r="M9" s="1071" t="s">
        <v>136</v>
      </c>
      <c r="N9" s="1071"/>
      <c r="O9" s="1071"/>
      <c r="P9" s="1071"/>
      <c r="Q9" s="1071"/>
      <c r="R9" s="1071"/>
      <c r="S9" s="1071"/>
      <c r="T9" s="1071" t="s">
        <v>137</v>
      </c>
      <c r="U9" s="1071"/>
      <c r="V9" s="1071"/>
      <c r="W9" s="1071"/>
      <c r="X9" s="1071"/>
      <c r="Y9" s="1071"/>
      <c r="Z9" s="1071"/>
      <c r="AA9" s="1071" t="s">
        <v>138</v>
      </c>
      <c r="AB9" s="1071"/>
      <c r="AC9" s="1071"/>
      <c r="AD9" s="1071"/>
      <c r="AE9" s="1071"/>
      <c r="AF9" s="1071"/>
      <c r="AG9" s="1071"/>
      <c r="AH9" s="1071" t="s">
        <v>851</v>
      </c>
      <c r="AI9" s="1071"/>
      <c r="AJ9" s="1071"/>
      <c r="AK9" s="1077"/>
      <c r="AL9" s="1078"/>
      <c r="AM9" s="1079"/>
      <c r="AN9" s="1079"/>
    </row>
    <row r="10" spans="1:40" ht="15" customHeight="1">
      <c r="A10" s="1065"/>
      <c r="B10" s="1074" t="s">
        <v>852</v>
      </c>
      <c r="C10" s="1069"/>
      <c r="D10" s="1071"/>
      <c r="E10" s="1072"/>
      <c r="F10" s="402">
        <f>DATE($M$2,$S$2,1)</f>
        <v>45748</v>
      </c>
      <c r="G10" s="402">
        <f>DATE($M$2,$S$2,2)</f>
        <v>45749</v>
      </c>
      <c r="H10" s="402">
        <f>DATE($M$2,$S$2,3)</f>
        <v>45750</v>
      </c>
      <c r="I10" s="402">
        <f>DATE($M$2,$S$2,4)</f>
        <v>45751</v>
      </c>
      <c r="J10" s="402">
        <f>DATE($M$2,$S$2,5)</f>
        <v>45752</v>
      </c>
      <c r="K10" s="402">
        <f>DATE($M$2,$S$2,6)</f>
        <v>45753</v>
      </c>
      <c r="L10" s="402">
        <f>DATE($M$2,$S$2,7)</f>
        <v>45754</v>
      </c>
      <c r="M10" s="402">
        <f>DATE($M$2,$S$2,8)</f>
        <v>45755</v>
      </c>
      <c r="N10" s="402">
        <f>DATE($M$2,$S$2,9)</f>
        <v>45756</v>
      </c>
      <c r="O10" s="402">
        <f>DATE($M$2,$S$2,10)</f>
        <v>45757</v>
      </c>
      <c r="P10" s="402">
        <f>DATE($M$2,$S$2,11)</f>
        <v>45758</v>
      </c>
      <c r="Q10" s="402">
        <f>DATE($M$2,$S$2,12)</f>
        <v>45759</v>
      </c>
      <c r="R10" s="402">
        <f>DATE($M$2,$S$2,13)</f>
        <v>45760</v>
      </c>
      <c r="S10" s="402">
        <f>DATE($M$2,$S$2,14)</f>
        <v>45761</v>
      </c>
      <c r="T10" s="402">
        <f>DATE($M$2,$S$2,15)</f>
        <v>45762</v>
      </c>
      <c r="U10" s="402">
        <f>DATE($M$2,$S$2,16)</f>
        <v>45763</v>
      </c>
      <c r="V10" s="402">
        <f>DATE($M$2,$S$2,17)</f>
        <v>45764</v>
      </c>
      <c r="W10" s="402">
        <f>DATE($M$2,$S$2,18)</f>
        <v>45765</v>
      </c>
      <c r="X10" s="402">
        <f>DATE($M$2,$S$2,19)</f>
        <v>45766</v>
      </c>
      <c r="Y10" s="402">
        <f>DATE($M$2,$S$2,20)</f>
        <v>45767</v>
      </c>
      <c r="Z10" s="402">
        <f>DATE($M$2,$S$2,21)</f>
        <v>45768</v>
      </c>
      <c r="AA10" s="402">
        <f>DATE($M$2,$S$2,22)</f>
        <v>45769</v>
      </c>
      <c r="AB10" s="402">
        <f>DATE($M$2,$S$2,23)</f>
        <v>45770</v>
      </c>
      <c r="AC10" s="402">
        <f>DATE($M$2,$S$2,24)</f>
        <v>45771</v>
      </c>
      <c r="AD10" s="402">
        <f>DATE($M$2,$S$2,25)</f>
        <v>45772</v>
      </c>
      <c r="AE10" s="402">
        <f>DATE($M$2,$S$2,26)</f>
        <v>45773</v>
      </c>
      <c r="AF10" s="402">
        <f>DATE($M$2,$S$2,27)</f>
        <v>45774</v>
      </c>
      <c r="AG10" s="402">
        <f>DATE($M$2,$S$2,28)</f>
        <v>45775</v>
      </c>
      <c r="AH10" s="402">
        <f>IF(DAY(EOMONTH(F10,0))&lt;29,"",DATE($M$2,$S$2,29))</f>
        <v>45776</v>
      </c>
      <c r="AI10" s="402">
        <f>IF(DAY(EOMONTH(F10,0))&lt;30,"",DATE($M$2,$S$2,30))</f>
        <v>45777</v>
      </c>
      <c r="AJ10" s="402" t="str">
        <f>IF(DAY(EOMONTH(F10,0))&lt;31,"",DATE($M$2,$S$2,31))</f>
        <v/>
      </c>
      <c r="AK10" s="1077"/>
      <c r="AL10" s="1078"/>
      <c r="AM10" s="1079"/>
      <c r="AN10" s="1079"/>
    </row>
    <row r="11" spans="1:40" ht="15" customHeight="1">
      <c r="A11" s="1065"/>
      <c r="B11" s="1075"/>
      <c r="C11" s="1070"/>
      <c r="D11" s="1071"/>
      <c r="E11" s="1072"/>
      <c r="F11" s="403">
        <f>DATE($M$2,$S$2,1)</f>
        <v>45748</v>
      </c>
      <c r="G11" s="403">
        <f>DATE($M$2,$S$2,2)</f>
        <v>45749</v>
      </c>
      <c r="H11" s="403">
        <f>DATE($M$2,$S$2,3)</f>
        <v>45750</v>
      </c>
      <c r="I11" s="403">
        <f>DATE($M$2,$S$2,4)</f>
        <v>45751</v>
      </c>
      <c r="J11" s="403">
        <f>DATE($M$2,$S$2,5)</f>
        <v>45752</v>
      </c>
      <c r="K11" s="403">
        <f>DATE($M$2,$S$2,6)</f>
        <v>45753</v>
      </c>
      <c r="L11" s="403">
        <f>DATE($M$2,$S$2,7)</f>
        <v>45754</v>
      </c>
      <c r="M11" s="403">
        <f>DATE($M$2,$S$2,8)</f>
        <v>45755</v>
      </c>
      <c r="N11" s="403">
        <f>DATE($M$2,$S$2,9)</f>
        <v>45756</v>
      </c>
      <c r="O11" s="403">
        <f>DATE($M$2,$S$2,10)</f>
        <v>45757</v>
      </c>
      <c r="P11" s="403">
        <f>DATE($M$2,$S$2,11)</f>
        <v>45758</v>
      </c>
      <c r="Q11" s="403">
        <f>DATE($M$2,$S$2,12)</f>
        <v>45759</v>
      </c>
      <c r="R11" s="403">
        <f>DATE($M$2,$S$2,13)</f>
        <v>45760</v>
      </c>
      <c r="S11" s="403">
        <f>DATE($M$2,$S$2,14)</f>
        <v>45761</v>
      </c>
      <c r="T11" s="403">
        <f>DATE($M$2,$S$2,15)</f>
        <v>45762</v>
      </c>
      <c r="U11" s="403">
        <f>DATE($M$2,$S$2,16)</f>
        <v>45763</v>
      </c>
      <c r="V11" s="403">
        <f>DATE($M$2,$S$2,17)</f>
        <v>45764</v>
      </c>
      <c r="W11" s="403">
        <f>DATE($M$2,$S$2,18)</f>
        <v>45765</v>
      </c>
      <c r="X11" s="403">
        <f>DATE($M$2,$S$2,19)</f>
        <v>45766</v>
      </c>
      <c r="Y11" s="403">
        <f>DATE($M$2,$S$2,20)</f>
        <v>45767</v>
      </c>
      <c r="Z11" s="403">
        <f>DATE($M$2,$S$2,21)</f>
        <v>45768</v>
      </c>
      <c r="AA11" s="403">
        <f>DATE($M$2,$S$2,22)</f>
        <v>45769</v>
      </c>
      <c r="AB11" s="403">
        <f>DATE($M$2,$S$2,23)</f>
        <v>45770</v>
      </c>
      <c r="AC11" s="403">
        <f>DATE($M$2,$S$2,24)</f>
        <v>45771</v>
      </c>
      <c r="AD11" s="403">
        <f>DATE($M$2,$S$2,25)</f>
        <v>45772</v>
      </c>
      <c r="AE11" s="403">
        <f>DATE($M$2,$S$2,26)</f>
        <v>45773</v>
      </c>
      <c r="AF11" s="403">
        <f>DATE($M$2,$S$2,27)</f>
        <v>45774</v>
      </c>
      <c r="AG11" s="403">
        <f>DATE($M$2,$S$2,28)</f>
        <v>45775</v>
      </c>
      <c r="AH11" s="403">
        <f>IF(DAY(EOMONTH(F11,0))&lt;29,"",DATE($M$2,$S$2,29))</f>
        <v>45776</v>
      </c>
      <c r="AI11" s="403">
        <f>IF(DAY(EOMONTH(F11,0))&lt;30,"",DATE($M$2,$S$2,30))</f>
        <v>45777</v>
      </c>
      <c r="AJ11" s="403" t="str">
        <f>IF(DAY(EOMONTH(F11,0))&lt;31,"",DATE($M$2,$S$2,31))</f>
        <v/>
      </c>
      <c r="AK11" s="1077"/>
      <c r="AL11" s="1078"/>
      <c r="AM11" s="1079"/>
      <c r="AN11" s="1079"/>
    </row>
    <row r="12" spans="1:40" ht="18" customHeight="1">
      <c r="A12" s="399">
        <v>1</v>
      </c>
      <c r="B12" s="404" t="s">
        <v>853</v>
      </c>
      <c r="C12" s="405" t="s">
        <v>854</v>
      </c>
      <c r="D12" s="406"/>
      <c r="E12" s="407" t="s">
        <v>854</v>
      </c>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9">
        <f>+SUM(F12:AJ12)</f>
        <v>0</v>
      </c>
      <c r="AL12" s="410">
        <f t="shared" ref="AL12:AL32" si="0">IF($AK$3="４週",AK12/4,AK12/(DAY(EOMONTH($F$10,0))/7))</f>
        <v>0</v>
      </c>
      <c r="AM12" s="1076"/>
      <c r="AN12" s="1076"/>
    </row>
    <row r="13" spans="1:40" ht="18" customHeight="1">
      <c r="A13" s="399">
        <v>2</v>
      </c>
      <c r="B13" s="404" t="s">
        <v>913</v>
      </c>
      <c r="C13" s="405" t="s">
        <v>856</v>
      </c>
      <c r="D13" s="406"/>
      <c r="E13" s="407" t="s">
        <v>856</v>
      </c>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9">
        <f t="shared" ref="AK13:AK32" si="1">+SUM(F13:AJ13)</f>
        <v>0</v>
      </c>
      <c r="AL13" s="410">
        <f t="shared" si="0"/>
        <v>0</v>
      </c>
      <c r="AM13" s="1076"/>
      <c r="AN13" s="1076"/>
    </row>
    <row r="14" spans="1:40" ht="18" customHeight="1">
      <c r="A14" s="399">
        <v>3</v>
      </c>
      <c r="B14" s="404" t="s">
        <v>915</v>
      </c>
      <c r="C14" s="405" t="s">
        <v>857</v>
      </c>
      <c r="D14" s="406"/>
      <c r="E14" s="407" t="s">
        <v>857</v>
      </c>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409">
        <f t="shared" si="1"/>
        <v>0</v>
      </c>
      <c r="AL14" s="410">
        <f t="shared" si="0"/>
        <v>0</v>
      </c>
      <c r="AM14" s="1076"/>
      <c r="AN14" s="1076"/>
    </row>
    <row r="15" spans="1:40" ht="18" customHeight="1">
      <c r="A15" s="399">
        <v>4</v>
      </c>
      <c r="B15" s="404" t="s">
        <v>930</v>
      </c>
      <c r="C15" s="405" t="s">
        <v>858</v>
      </c>
      <c r="D15" s="406"/>
      <c r="E15" s="407" t="s">
        <v>858</v>
      </c>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8"/>
      <c r="AK15" s="409">
        <f t="shared" si="1"/>
        <v>0</v>
      </c>
      <c r="AL15" s="410">
        <f t="shared" si="0"/>
        <v>0</v>
      </c>
      <c r="AM15" s="1076"/>
      <c r="AN15" s="1076"/>
    </row>
    <row r="16" spans="1:40" ht="18" customHeight="1">
      <c r="A16" s="399">
        <v>5</v>
      </c>
      <c r="B16" s="404"/>
      <c r="C16" s="405"/>
      <c r="D16" s="406"/>
      <c r="E16" s="407"/>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9">
        <f t="shared" si="1"/>
        <v>0</v>
      </c>
      <c r="AL16" s="410">
        <f t="shared" si="0"/>
        <v>0</v>
      </c>
      <c r="AM16" s="1076"/>
      <c r="AN16" s="1076"/>
    </row>
    <row r="17" spans="1:43" ht="18" customHeight="1">
      <c r="A17" s="399">
        <v>6</v>
      </c>
      <c r="B17" s="404"/>
      <c r="C17" s="405"/>
      <c r="D17" s="406"/>
      <c r="E17" s="407"/>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9">
        <f t="shared" si="1"/>
        <v>0</v>
      </c>
      <c r="AL17" s="410">
        <f t="shared" si="0"/>
        <v>0</v>
      </c>
      <c r="AM17" s="1076"/>
      <c r="AN17" s="1076"/>
    </row>
    <row r="18" spans="1:43" ht="18" customHeight="1">
      <c r="A18" s="399">
        <v>7</v>
      </c>
      <c r="B18" s="404"/>
      <c r="C18" s="405"/>
      <c r="D18" s="406"/>
      <c r="E18" s="407"/>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9">
        <f t="shared" si="1"/>
        <v>0</v>
      </c>
      <c r="AL18" s="410">
        <f t="shared" si="0"/>
        <v>0</v>
      </c>
      <c r="AM18" s="1076"/>
      <c r="AN18" s="1076"/>
    </row>
    <row r="19" spans="1:43" ht="18" customHeight="1">
      <c r="A19" s="399">
        <v>8</v>
      </c>
      <c r="B19" s="404"/>
      <c r="C19" s="405"/>
      <c r="D19" s="406"/>
      <c r="E19" s="407"/>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9">
        <f t="shared" si="1"/>
        <v>0</v>
      </c>
      <c r="AL19" s="410">
        <f t="shared" si="0"/>
        <v>0</v>
      </c>
      <c r="AM19" s="1076"/>
      <c r="AN19" s="1076"/>
    </row>
    <row r="20" spans="1:43" ht="18" customHeight="1">
      <c r="A20" s="399">
        <v>9</v>
      </c>
      <c r="B20" s="404"/>
      <c r="C20" s="405"/>
      <c r="D20" s="406"/>
      <c r="E20" s="407"/>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9">
        <f t="shared" si="1"/>
        <v>0</v>
      </c>
      <c r="AL20" s="410">
        <f t="shared" si="0"/>
        <v>0</v>
      </c>
      <c r="AM20" s="1076"/>
      <c r="AN20" s="1076"/>
    </row>
    <row r="21" spans="1:43" ht="18" customHeight="1">
      <c r="A21" s="399">
        <v>10</v>
      </c>
      <c r="B21" s="404"/>
      <c r="C21" s="405"/>
      <c r="D21" s="406"/>
      <c r="E21" s="407"/>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9">
        <f t="shared" si="1"/>
        <v>0</v>
      </c>
      <c r="AL21" s="410">
        <f t="shared" si="0"/>
        <v>0</v>
      </c>
      <c r="AM21" s="1076"/>
      <c r="AN21" s="1076"/>
    </row>
    <row r="22" spans="1:43" ht="18" customHeight="1">
      <c r="A22" s="399">
        <v>11</v>
      </c>
      <c r="B22" s="404"/>
      <c r="C22" s="405"/>
      <c r="D22" s="406"/>
      <c r="E22" s="407"/>
      <c r="F22" s="408"/>
      <c r="G22" s="408"/>
      <c r="H22" s="408"/>
      <c r="I22" s="408"/>
      <c r="J22" s="408"/>
      <c r="K22" s="408"/>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9">
        <f t="shared" si="1"/>
        <v>0</v>
      </c>
      <c r="AL22" s="410">
        <f t="shared" si="0"/>
        <v>0</v>
      </c>
      <c r="AM22" s="1076"/>
      <c r="AN22" s="1076"/>
    </row>
    <row r="23" spans="1:43" ht="18" customHeight="1">
      <c r="A23" s="399">
        <v>12</v>
      </c>
      <c r="B23" s="404"/>
      <c r="C23" s="405"/>
      <c r="D23" s="406"/>
      <c r="E23" s="407"/>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9">
        <f t="shared" si="1"/>
        <v>0</v>
      </c>
      <c r="AL23" s="410">
        <f t="shared" si="0"/>
        <v>0</v>
      </c>
      <c r="AM23" s="1076"/>
      <c r="AN23" s="1076"/>
    </row>
    <row r="24" spans="1:43" ht="18" customHeight="1">
      <c r="A24" s="399">
        <v>13</v>
      </c>
      <c r="B24" s="404"/>
      <c r="C24" s="405"/>
      <c r="D24" s="406"/>
      <c r="E24" s="407"/>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9">
        <f t="shared" si="1"/>
        <v>0</v>
      </c>
      <c r="AL24" s="410">
        <f t="shared" si="0"/>
        <v>0</v>
      </c>
      <c r="AM24" s="1076"/>
      <c r="AN24" s="1076"/>
    </row>
    <row r="25" spans="1:43" ht="18" customHeight="1">
      <c r="A25" s="399">
        <v>14</v>
      </c>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9">
        <f t="shared" si="1"/>
        <v>0</v>
      </c>
      <c r="AL25" s="410">
        <f t="shared" si="0"/>
        <v>0</v>
      </c>
      <c r="AM25" s="1076"/>
      <c r="AN25" s="1076"/>
    </row>
    <row r="26" spans="1:43" ht="18" customHeight="1">
      <c r="A26" s="399">
        <v>15</v>
      </c>
      <c r="B26" s="404"/>
      <c r="C26" s="405"/>
      <c r="D26" s="406"/>
      <c r="E26" s="407"/>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9">
        <f t="shared" si="1"/>
        <v>0</v>
      </c>
      <c r="AL26" s="410">
        <f t="shared" si="0"/>
        <v>0</v>
      </c>
      <c r="AM26" s="1076"/>
      <c r="AN26" s="1076"/>
    </row>
    <row r="27" spans="1:43" ht="18" customHeight="1">
      <c r="A27" s="399">
        <v>16</v>
      </c>
      <c r="B27" s="404"/>
      <c r="C27" s="405"/>
      <c r="D27" s="406"/>
      <c r="E27" s="407"/>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9">
        <f t="shared" si="1"/>
        <v>0</v>
      </c>
      <c r="AL27" s="410">
        <f t="shared" si="0"/>
        <v>0</v>
      </c>
      <c r="AM27" s="1076"/>
      <c r="AN27" s="1076"/>
    </row>
    <row r="28" spans="1:43" ht="18" customHeight="1">
      <c r="A28" s="399">
        <v>17</v>
      </c>
      <c r="B28" s="404"/>
      <c r="C28" s="405"/>
      <c r="D28" s="406"/>
      <c r="E28" s="407"/>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9">
        <f t="shared" si="1"/>
        <v>0</v>
      </c>
      <c r="AL28" s="410">
        <f t="shared" si="0"/>
        <v>0</v>
      </c>
      <c r="AM28" s="1076"/>
      <c r="AN28" s="1076"/>
    </row>
    <row r="29" spans="1:43" ht="18" customHeight="1">
      <c r="A29" s="399">
        <v>18</v>
      </c>
      <c r="B29" s="404"/>
      <c r="C29" s="405"/>
      <c r="D29" s="406"/>
      <c r="E29" s="407"/>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9">
        <f t="shared" si="1"/>
        <v>0</v>
      </c>
      <c r="AL29" s="410">
        <f t="shared" si="0"/>
        <v>0</v>
      </c>
      <c r="AM29" s="1076"/>
      <c r="AN29" s="1076"/>
    </row>
    <row r="30" spans="1:43" ht="18" customHeight="1">
      <c r="A30" s="399">
        <v>19</v>
      </c>
      <c r="B30" s="404"/>
      <c r="C30" s="405"/>
      <c r="D30" s="406"/>
      <c r="E30" s="407"/>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9">
        <f t="shared" si="1"/>
        <v>0</v>
      </c>
      <c r="AL30" s="410">
        <f t="shared" si="0"/>
        <v>0</v>
      </c>
      <c r="AM30" s="1076"/>
      <c r="AN30" s="1076"/>
    </row>
    <row r="31" spans="1:43" ht="18" customHeight="1">
      <c r="A31" s="399">
        <v>20</v>
      </c>
      <c r="B31" s="404"/>
      <c r="C31" s="405"/>
      <c r="D31" s="406"/>
      <c r="E31" s="407"/>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9">
        <f t="shared" si="1"/>
        <v>0</v>
      </c>
      <c r="AL31" s="410">
        <f t="shared" si="0"/>
        <v>0</v>
      </c>
      <c r="AM31" s="1076"/>
      <c r="AN31" s="1076"/>
    </row>
    <row r="32" spans="1:43" ht="18" customHeight="1">
      <c r="A32" s="1072" t="s">
        <v>139</v>
      </c>
      <c r="B32" s="1081"/>
      <c r="C32" s="1081"/>
      <c r="D32" s="1081"/>
      <c r="E32" s="1081"/>
      <c r="F32" s="411">
        <f>+SUM(F12:F31)</f>
        <v>0</v>
      </c>
      <c r="G32" s="411">
        <f t="shared" ref="G32:AJ32" si="2">+SUM(G12:G31)</f>
        <v>0</v>
      </c>
      <c r="H32" s="411">
        <f t="shared" si="2"/>
        <v>0</v>
      </c>
      <c r="I32" s="411">
        <f t="shared" si="2"/>
        <v>0</v>
      </c>
      <c r="J32" s="411">
        <f t="shared" si="2"/>
        <v>0</v>
      </c>
      <c r="K32" s="411">
        <f t="shared" si="2"/>
        <v>0</v>
      </c>
      <c r="L32" s="411">
        <f t="shared" si="2"/>
        <v>0</v>
      </c>
      <c r="M32" s="411">
        <f t="shared" si="2"/>
        <v>0</v>
      </c>
      <c r="N32" s="411">
        <f t="shared" si="2"/>
        <v>0</v>
      </c>
      <c r="O32" s="411">
        <f t="shared" si="2"/>
        <v>0</v>
      </c>
      <c r="P32" s="411">
        <f t="shared" si="2"/>
        <v>0</v>
      </c>
      <c r="Q32" s="411">
        <f t="shared" si="2"/>
        <v>0</v>
      </c>
      <c r="R32" s="411">
        <f t="shared" si="2"/>
        <v>0</v>
      </c>
      <c r="S32" s="411">
        <f t="shared" si="2"/>
        <v>0</v>
      </c>
      <c r="T32" s="411">
        <f t="shared" si="2"/>
        <v>0</v>
      </c>
      <c r="U32" s="411">
        <f t="shared" si="2"/>
        <v>0</v>
      </c>
      <c r="V32" s="411">
        <f t="shared" si="2"/>
        <v>0</v>
      </c>
      <c r="W32" s="411">
        <f t="shared" si="2"/>
        <v>0</v>
      </c>
      <c r="X32" s="411">
        <f t="shared" si="2"/>
        <v>0</v>
      </c>
      <c r="Y32" s="411">
        <f t="shared" si="2"/>
        <v>0</v>
      </c>
      <c r="Z32" s="411">
        <f t="shared" si="2"/>
        <v>0</v>
      </c>
      <c r="AA32" s="411">
        <f t="shared" si="2"/>
        <v>0</v>
      </c>
      <c r="AB32" s="411">
        <f t="shared" si="2"/>
        <v>0</v>
      </c>
      <c r="AC32" s="411">
        <f t="shared" si="2"/>
        <v>0</v>
      </c>
      <c r="AD32" s="411">
        <f t="shared" si="2"/>
        <v>0</v>
      </c>
      <c r="AE32" s="411">
        <f t="shared" si="2"/>
        <v>0</v>
      </c>
      <c r="AF32" s="411">
        <f t="shared" si="2"/>
        <v>0</v>
      </c>
      <c r="AG32" s="411">
        <f t="shared" si="2"/>
        <v>0</v>
      </c>
      <c r="AH32" s="411">
        <f t="shared" si="2"/>
        <v>0</v>
      </c>
      <c r="AI32" s="411">
        <f t="shared" si="2"/>
        <v>0</v>
      </c>
      <c r="AJ32" s="411">
        <f t="shared" si="2"/>
        <v>0</v>
      </c>
      <c r="AK32" s="409">
        <f t="shared" si="1"/>
        <v>0</v>
      </c>
      <c r="AL32" s="410">
        <f t="shared" si="0"/>
        <v>0</v>
      </c>
      <c r="AM32" s="1065"/>
      <c r="AN32" s="1065"/>
      <c r="AP32" s="416"/>
      <c r="AQ32" s="416"/>
    </row>
    <row r="33" spans="1:45" ht="18" customHeight="1">
      <c r="A33" s="1081" t="s">
        <v>141</v>
      </c>
      <c r="B33" s="1081"/>
      <c r="C33" s="1081"/>
      <c r="D33" s="1081"/>
      <c r="E33" s="108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1"/>
      <c r="AL33" s="413"/>
      <c r="AM33" s="1065"/>
      <c r="AN33" s="1065"/>
      <c r="AP33" s="416"/>
      <c r="AQ33" s="416"/>
    </row>
    <row r="34" spans="1:45" ht="15" customHeight="1">
      <c r="A34" s="398"/>
      <c r="B34" s="398"/>
      <c r="C34" s="398"/>
      <c r="D34" s="398"/>
      <c r="E34" s="398"/>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398"/>
      <c r="AL34" s="398"/>
      <c r="AM34" s="211"/>
      <c r="AP34" s="416"/>
      <c r="AQ34" s="416"/>
    </row>
    <row r="35" spans="1:45" ht="15" customHeight="1">
      <c r="A35" s="398"/>
      <c r="B35" s="398"/>
      <c r="C35" s="398"/>
      <c r="D35" s="398"/>
      <c r="E35" s="398"/>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398"/>
      <c r="AL35" s="398"/>
      <c r="AM35" s="211"/>
    </row>
    <row r="36" spans="1:45" ht="15" customHeight="1">
      <c r="A36" s="398"/>
      <c r="B36" s="398"/>
      <c r="C36" s="398"/>
      <c r="D36" s="398"/>
      <c r="E36" s="398"/>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398"/>
      <c r="AL36" s="398"/>
      <c r="AM36" s="211"/>
    </row>
    <row r="37" spans="1:45" ht="21" customHeight="1">
      <c r="A37" s="391" t="s">
        <v>859</v>
      </c>
      <c r="B37" s="398"/>
      <c r="C37" s="398"/>
      <c r="D37" s="398"/>
      <c r="E37" s="398"/>
      <c r="F37" s="398"/>
      <c r="G37" s="414"/>
      <c r="H37" s="414"/>
      <c r="I37" s="414"/>
      <c r="J37" s="414"/>
      <c r="K37" s="414"/>
      <c r="L37" s="414"/>
      <c r="M37" s="414"/>
      <c r="N37" s="414"/>
      <c r="O37" s="414"/>
      <c r="AM37" s="398"/>
      <c r="AN37" s="211"/>
    </row>
    <row r="38" spans="1:45" ht="25" customHeight="1">
      <c r="A38" s="1071"/>
      <c r="B38" s="1071"/>
      <c r="C38" s="1071"/>
      <c r="D38" s="415">
        <v>4</v>
      </c>
      <c r="E38" s="415">
        <v>5</v>
      </c>
      <c r="F38" s="1080">
        <v>6</v>
      </c>
      <c r="G38" s="1080"/>
      <c r="H38" s="1080"/>
      <c r="I38" s="1080">
        <v>7</v>
      </c>
      <c r="J38" s="1080"/>
      <c r="K38" s="1080"/>
      <c r="L38" s="1080">
        <v>8</v>
      </c>
      <c r="M38" s="1080"/>
      <c r="N38" s="1080"/>
      <c r="O38" s="1080">
        <v>9</v>
      </c>
      <c r="P38" s="1080"/>
      <c r="Q38" s="1080"/>
      <c r="R38" s="1080">
        <v>10</v>
      </c>
      <c r="S38" s="1080"/>
      <c r="T38" s="1080"/>
      <c r="U38" s="1080">
        <v>11</v>
      </c>
      <c r="V38" s="1080"/>
      <c r="W38" s="1080"/>
      <c r="X38" s="1080">
        <v>12</v>
      </c>
      <c r="Y38" s="1080"/>
      <c r="Z38" s="1080"/>
      <c r="AA38" s="1080">
        <v>1</v>
      </c>
      <c r="AB38" s="1080"/>
      <c r="AC38" s="1080"/>
      <c r="AD38" s="1080">
        <v>2</v>
      </c>
      <c r="AE38" s="1080"/>
      <c r="AF38" s="1080"/>
      <c r="AG38" s="1080">
        <v>3</v>
      </c>
      <c r="AH38" s="1080"/>
      <c r="AI38" s="1080"/>
      <c r="AJ38" s="1071" t="s">
        <v>73</v>
      </c>
      <c r="AK38" s="1071"/>
      <c r="AL38" s="401" t="s">
        <v>860</v>
      </c>
      <c r="AM38" s="416"/>
      <c r="AN38" s="416"/>
      <c r="AO38" s="416"/>
    </row>
    <row r="39" spans="1:45" ht="18" customHeight="1">
      <c r="A39" s="1088" t="s">
        <v>861</v>
      </c>
      <c r="B39" s="1088"/>
      <c r="C39" s="1088"/>
      <c r="D39" s="408">
        <v>1400</v>
      </c>
      <c r="E39" s="408">
        <v>1310</v>
      </c>
      <c r="F39" s="1083">
        <v>1400</v>
      </c>
      <c r="G39" s="1083"/>
      <c r="H39" s="1083"/>
      <c r="I39" s="1083">
        <v>1470</v>
      </c>
      <c r="J39" s="1083"/>
      <c r="K39" s="1083"/>
      <c r="L39" s="1083">
        <v>1470</v>
      </c>
      <c r="M39" s="1083"/>
      <c r="N39" s="1083"/>
      <c r="O39" s="1083">
        <v>1330</v>
      </c>
      <c r="P39" s="1083"/>
      <c r="Q39" s="1083"/>
      <c r="R39" s="1083">
        <v>1400</v>
      </c>
      <c r="S39" s="1083"/>
      <c r="T39" s="1083"/>
      <c r="U39" s="1083">
        <v>1400</v>
      </c>
      <c r="V39" s="1083"/>
      <c r="W39" s="1083"/>
      <c r="X39" s="1083">
        <v>1330</v>
      </c>
      <c r="Y39" s="1083"/>
      <c r="Z39" s="1083"/>
      <c r="AA39" s="1083">
        <v>1330</v>
      </c>
      <c r="AB39" s="1083"/>
      <c r="AC39" s="1083"/>
      <c r="AD39" s="1083">
        <v>1330</v>
      </c>
      <c r="AE39" s="1083"/>
      <c r="AF39" s="1083"/>
      <c r="AG39" s="1083">
        <v>1400</v>
      </c>
      <c r="AH39" s="1083"/>
      <c r="AI39" s="1083"/>
      <c r="AJ39" s="1084">
        <f>SUM(D39:AI39)</f>
        <v>16570</v>
      </c>
      <c r="AK39" s="1084"/>
      <c r="AL39" s="1086">
        <f>ROUNDUP(AJ39/AJ40,1)</f>
        <v>70</v>
      </c>
      <c r="AM39" s="416"/>
      <c r="AN39" s="416"/>
      <c r="AO39" s="416"/>
    </row>
    <row r="40" spans="1:45" ht="18" customHeight="1">
      <c r="A40" s="1088" t="s">
        <v>862</v>
      </c>
      <c r="B40" s="1088"/>
      <c r="C40" s="1088"/>
      <c r="D40" s="408">
        <v>20</v>
      </c>
      <c r="E40" s="408">
        <v>19</v>
      </c>
      <c r="F40" s="1083">
        <v>20</v>
      </c>
      <c r="G40" s="1083"/>
      <c r="H40" s="1083"/>
      <c r="I40" s="1083">
        <v>21</v>
      </c>
      <c r="J40" s="1083"/>
      <c r="K40" s="1083"/>
      <c r="L40" s="1083">
        <v>21</v>
      </c>
      <c r="M40" s="1083"/>
      <c r="N40" s="1083"/>
      <c r="O40" s="1083">
        <v>19</v>
      </c>
      <c r="P40" s="1083"/>
      <c r="Q40" s="1083"/>
      <c r="R40" s="1083">
        <v>20</v>
      </c>
      <c r="S40" s="1083"/>
      <c r="T40" s="1083"/>
      <c r="U40" s="1083">
        <v>20</v>
      </c>
      <c r="V40" s="1083"/>
      <c r="W40" s="1083"/>
      <c r="X40" s="1083">
        <v>19</v>
      </c>
      <c r="Y40" s="1083"/>
      <c r="Z40" s="1083"/>
      <c r="AA40" s="1083">
        <v>19</v>
      </c>
      <c r="AB40" s="1083"/>
      <c r="AC40" s="1083"/>
      <c r="AD40" s="1083">
        <v>19</v>
      </c>
      <c r="AE40" s="1083"/>
      <c r="AF40" s="1083"/>
      <c r="AG40" s="1083">
        <v>20</v>
      </c>
      <c r="AH40" s="1083"/>
      <c r="AI40" s="1083"/>
      <c r="AJ40" s="1084">
        <f>+SUM(D40:AI40)</f>
        <v>237</v>
      </c>
      <c r="AK40" s="1084"/>
      <c r="AL40" s="1087"/>
      <c r="AM40" s="416"/>
      <c r="AN40" s="416"/>
      <c r="AO40" s="416"/>
    </row>
    <row r="41" spans="1:45" ht="5.15" customHeight="1">
      <c r="A41" s="417"/>
      <c r="B41" s="417"/>
      <c r="C41" s="417"/>
      <c r="D41" s="416"/>
      <c r="E41" s="416"/>
      <c r="F41" s="416"/>
      <c r="G41" s="416"/>
      <c r="H41" s="416"/>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8"/>
      <c r="AK41" s="414"/>
      <c r="AL41" s="398"/>
      <c r="AM41" s="398"/>
      <c r="AN41" s="211"/>
    </row>
    <row r="42" spans="1:45" ht="18" customHeight="1">
      <c r="A42" s="391" t="s">
        <v>863</v>
      </c>
      <c r="B42" s="414"/>
      <c r="D42" s="414"/>
      <c r="E42" s="414"/>
      <c r="F42" s="414"/>
      <c r="G42" s="414"/>
      <c r="H42" s="414"/>
      <c r="I42" s="416"/>
      <c r="J42" s="416"/>
      <c r="K42" s="416"/>
      <c r="L42" s="416"/>
      <c r="M42" s="416"/>
      <c r="N42" s="416"/>
      <c r="O42" s="414"/>
      <c r="P42" s="414"/>
      <c r="Q42" s="414"/>
      <c r="R42" s="414"/>
      <c r="S42" s="414"/>
      <c r="T42" s="414"/>
      <c r="U42" s="414"/>
      <c r="V42" s="414"/>
      <c r="W42" s="398"/>
      <c r="X42" s="414"/>
      <c r="Y42" s="414"/>
      <c r="Z42" s="414"/>
      <c r="AA42" s="414"/>
      <c r="AB42" s="414"/>
      <c r="AC42" s="414"/>
      <c r="AD42" s="414"/>
      <c r="AE42" s="414"/>
      <c r="AF42" s="414"/>
      <c r="AG42" s="414"/>
      <c r="AH42" s="414"/>
      <c r="AI42" s="414"/>
      <c r="AJ42" s="418"/>
      <c r="AK42" s="414"/>
      <c r="AL42" s="398"/>
      <c r="AM42" s="398"/>
      <c r="AN42" s="211"/>
    </row>
    <row r="43" spans="1:45" ht="25" customHeight="1">
      <c r="A43" s="1071" t="s">
        <v>864</v>
      </c>
      <c r="B43" s="1071"/>
      <c r="C43" s="1071" t="s">
        <v>913</v>
      </c>
      <c r="D43" s="1071"/>
      <c r="E43" s="1078" t="s">
        <v>916</v>
      </c>
      <c r="F43" s="1078"/>
      <c r="G43" s="1078"/>
      <c r="H43" s="1078"/>
      <c r="I43" s="1085"/>
      <c r="J43" s="1085"/>
      <c r="K43" s="1085"/>
      <c r="L43" s="1085"/>
      <c r="M43" s="1085"/>
      <c r="N43" s="1085"/>
      <c r="O43" s="416"/>
      <c r="P43" s="416"/>
      <c r="Q43" s="416"/>
      <c r="R43" s="416"/>
      <c r="S43" s="416"/>
      <c r="T43" s="416"/>
      <c r="U43" s="416"/>
      <c r="W43" s="398"/>
      <c r="X43" s="414"/>
      <c r="Y43" s="414"/>
      <c r="Z43" s="414"/>
      <c r="AA43" s="414"/>
      <c r="AB43" s="414"/>
      <c r="AC43" s="414"/>
      <c r="AD43" s="414"/>
      <c r="AE43" s="414"/>
      <c r="AF43" s="414"/>
      <c r="AG43" s="414"/>
      <c r="AH43" s="414"/>
      <c r="AI43" s="414"/>
      <c r="AJ43" s="418"/>
      <c r="AK43" s="414"/>
      <c r="AL43" s="398"/>
      <c r="AM43" s="398"/>
      <c r="AN43" s="211"/>
    </row>
    <row r="44" spans="1:45" ht="18" customHeight="1">
      <c r="A44" s="1078" t="s">
        <v>865</v>
      </c>
      <c r="B44" s="1078"/>
      <c r="C44" s="1094">
        <f>ROUNDDOWN(IF(AL39&lt;=60,1,1+ROUNDUP((AL39-60)/40,0)),1)</f>
        <v>2</v>
      </c>
      <c r="D44" s="1094"/>
      <c r="E44" s="1094">
        <f>ROUNDDOWN(AL39/10,1)</f>
        <v>7</v>
      </c>
      <c r="F44" s="1094"/>
      <c r="G44" s="1094"/>
      <c r="H44" s="1094"/>
      <c r="I44" s="1095"/>
      <c r="J44" s="1095"/>
      <c r="K44" s="1095"/>
      <c r="L44" s="1095"/>
      <c r="M44" s="1095"/>
      <c r="N44" s="1095"/>
      <c r="O44" s="416"/>
      <c r="P44" s="416"/>
      <c r="Q44" s="416"/>
      <c r="R44" s="416"/>
      <c r="S44" s="416"/>
      <c r="T44" s="416"/>
      <c r="U44" s="416"/>
      <c r="W44" s="398"/>
      <c r="X44" s="414"/>
      <c r="Y44" s="414"/>
      <c r="Z44" s="414"/>
      <c r="AA44" s="414"/>
      <c r="AB44" s="414"/>
      <c r="AC44" s="414"/>
      <c r="AD44" s="414"/>
      <c r="AE44" s="414"/>
      <c r="AF44" s="414"/>
      <c r="AG44" s="414"/>
      <c r="AH44" s="414"/>
      <c r="AI44" s="414"/>
      <c r="AJ44" s="418"/>
      <c r="AK44" s="414"/>
      <c r="AL44" s="398"/>
      <c r="AM44" s="398"/>
      <c r="AN44" s="211"/>
    </row>
    <row r="45" spans="1:45" ht="5.15" customHeight="1">
      <c r="A45" s="417"/>
      <c r="B45" s="417"/>
      <c r="C45" s="417"/>
      <c r="D45" s="417"/>
      <c r="E45" s="417"/>
      <c r="F45" s="417"/>
      <c r="G45" s="417"/>
      <c r="H45" s="417"/>
      <c r="I45" s="417"/>
      <c r="J45" s="414"/>
      <c r="K45" s="414"/>
      <c r="L45" s="414"/>
      <c r="M45" s="418"/>
      <c r="N45" s="414"/>
      <c r="O45" s="414"/>
      <c r="P45" s="414"/>
      <c r="Q45" s="416"/>
      <c r="W45" s="398"/>
      <c r="X45" s="414"/>
      <c r="Y45" s="414"/>
      <c r="Z45" s="414"/>
      <c r="AA45" s="414"/>
      <c r="AB45" s="414"/>
      <c r="AC45" s="414"/>
      <c r="AD45" s="414"/>
      <c r="AE45" s="414"/>
      <c r="AF45" s="414"/>
      <c r="AG45" s="414"/>
      <c r="AH45" s="414"/>
      <c r="AI45" s="414"/>
      <c r="AJ45" s="418"/>
      <c r="AK45" s="414"/>
      <c r="AL45" s="398"/>
      <c r="AM45" s="398"/>
      <c r="AN45" s="211"/>
    </row>
    <row r="46" spans="1:45" ht="21" customHeight="1">
      <c r="A46" s="391" t="s">
        <v>866</v>
      </c>
      <c r="B46" s="185"/>
      <c r="C46" s="394"/>
      <c r="D46" s="394"/>
      <c r="E46" s="394"/>
      <c r="F46" s="394"/>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394"/>
      <c r="AM46" s="394"/>
      <c r="AN46" s="211"/>
    </row>
    <row r="47" spans="1:45" ht="25" customHeight="1">
      <c r="A47" s="211"/>
      <c r="B47" s="398"/>
      <c r="C47" s="1096" t="str">
        <f>IF(VLOOKUP($AK$1,[7]選択肢!$A$1:$J$32,C52,FALSE)=0,"-",VLOOKUP($AK$1,[7]選択肢!$A$1:$J$32,C52,FALSE))</f>
        <v>管理者</v>
      </c>
      <c r="D47" s="1097"/>
      <c r="E47" s="1089" t="str">
        <f>IF(VLOOKUP($AK$1,[7]選択肢!$A$1:$J$32,E52,FALSE)=0,"-",VLOOKUP($AK$1,[7]選択肢!$A$1:$J$32,E52,FALSE))</f>
        <v>サービス管理責任者</v>
      </c>
      <c r="F47" s="1089"/>
      <c r="G47" s="1089"/>
      <c r="H47" s="1089"/>
      <c r="I47" s="1096" t="str">
        <f>IF(VLOOKUP($AK$1,[7]選択肢!$A$1:$J$32,I52,FALSE)=0,"-",VLOOKUP($AK$1,[7]選択肢!$A$1:$J$32,I52,FALSE))</f>
        <v>職業指導員</v>
      </c>
      <c r="J47" s="1097"/>
      <c r="K47" s="1097"/>
      <c r="L47" s="1097"/>
      <c r="M47" s="1097"/>
      <c r="N47" s="1098"/>
      <c r="O47" s="1096" t="str">
        <f>IF(VLOOKUP($AK$1,[7]選択肢!$A$1:$J$32,O52,FALSE)=0,"-",VLOOKUP($AK$1,[7]選択肢!$A$1:$J$32,O52,FALSE))</f>
        <v>生活支援員</v>
      </c>
      <c r="P47" s="1097"/>
      <c r="Q47" s="1097"/>
      <c r="R47" s="1097"/>
      <c r="S47" s="1097"/>
      <c r="T47" s="1098"/>
      <c r="U47" s="1096" t="str">
        <f>IF(VLOOKUP($AK$1,[7]選択肢!$A$1:$J$32,U52,FALSE)=0,"-",VLOOKUP($AK$1,[7]選択肢!$A$1:$J$32,U52,FALSE))</f>
        <v>-</v>
      </c>
      <c r="V47" s="1097"/>
      <c r="W47" s="1097"/>
      <c r="X47" s="1097"/>
      <c r="Y47" s="1097"/>
      <c r="Z47" s="1098"/>
      <c r="AA47" s="1096" t="str">
        <f>IF(VLOOKUP($AK$1,[7]選択肢!$A$1:$J$32,AA52,FALSE)=0,"-",VLOOKUP($AK$1,[7]選択肢!$A$1:$J$32,AA52,FALSE))</f>
        <v>-</v>
      </c>
      <c r="AB47" s="1097"/>
      <c r="AC47" s="1097"/>
      <c r="AD47" s="1097"/>
      <c r="AE47" s="1097"/>
      <c r="AF47" s="1098"/>
      <c r="AG47" s="1089" t="str">
        <f>IF(VLOOKUP($AK$1,[7]選択肢!$A$1:$J$32,AG52,FALSE)=0,"-",VLOOKUP($AK$1,[7]選択肢!$A$1:$J$32,AG52,FALSE))</f>
        <v>-</v>
      </c>
      <c r="AH47" s="1089"/>
      <c r="AI47" s="1089"/>
      <c r="AJ47" s="1089"/>
      <c r="AK47" s="1089"/>
      <c r="AL47" s="1089" t="str">
        <f>IF(VLOOKUP($AK$1,[7]選択肢!$A$1:$J$32,AL52,FALSE)=0,"-",VLOOKUP($AK$1,[7]選択肢!$A$1:$J$32,AL52,FALSE))</f>
        <v>-</v>
      </c>
      <c r="AM47" s="1089"/>
      <c r="AN47" s="211"/>
    </row>
    <row r="48" spans="1:45" ht="18" customHeight="1">
      <c r="A48" s="211"/>
      <c r="B48" s="398"/>
      <c r="C48" s="419" t="s">
        <v>867</v>
      </c>
      <c r="D48" s="419" t="s">
        <v>868</v>
      </c>
      <c r="E48" s="420" t="s">
        <v>867</v>
      </c>
      <c r="F48" s="1090" t="s">
        <v>868</v>
      </c>
      <c r="G48" s="1090"/>
      <c r="H48" s="1090"/>
      <c r="I48" s="1091" t="s">
        <v>867</v>
      </c>
      <c r="J48" s="1092"/>
      <c r="K48" s="1093"/>
      <c r="L48" s="1091" t="s">
        <v>868</v>
      </c>
      <c r="M48" s="1092"/>
      <c r="N48" s="1093"/>
      <c r="O48" s="1091" t="s">
        <v>867</v>
      </c>
      <c r="P48" s="1092"/>
      <c r="Q48" s="1093"/>
      <c r="R48" s="1091" t="s">
        <v>868</v>
      </c>
      <c r="S48" s="1092"/>
      <c r="T48" s="1093"/>
      <c r="U48" s="1091" t="s">
        <v>867</v>
      </c>
      <c r="V48" s="1092"/>
      <c r="W48" s="1093"/>
      <c r="X48" s="1091" t="s">
        <v>868</v>
      </c>
      <c r="Y48" s="1092"/>
      <c r="Z48" s="1093"/>
      <c r="AA48" s="1091" t="s">
        <v>867</v>
      </c>
      <c r="AB48" s="1092"/>
      <c r="AC48" s="1093"/>
      <c r="AD48" s="1091" t="s">
        <v>868</v>
      </c>
      <c r="AE48" s="1092"/>
      <c r="AF48" s="1093"/>
      <c r="AG48" s="1091" t="s">
        <v>867</v>
      </c>
      <c r="AH48" s="1092"/>
      <c r="AI48" s="1093"/>
      <c r="AJ48" s="1091" t="s">
        <v>868</v>
      </c>
      <c r="AK48" s="1093"/>
      <c r="AL48" s="420" t="s">
        <v>109</v>
      </c>
      <c r="AM48" s="420" t="s">
        <v>110</v>
      </c>
      <c r="AN48" s="211"/>
      <c r="AP48" s="414"/>
      <c r="AQ48" s="414"/>
      <c r="AR48" s="414"/>
      <c r="AS48" s="414"/>
    </row>
    <row r="49" spans="1:45" ht="18" customHeight="1">
      <c r="A49" s="211"/>
      <c r="B49" s="400" t="s">
        <v>492</v>
      </c>
      <c r="C49" s="420">
        <f>COUNTIFS($B$12:$B$31,C$47,$C$12:$C$31,"A",$E$12:$E$31,"*")</f>
        <v>1</v>
      </c>
      <c r="D49" s="420">
        <f>COUNTIFS($B$12:$B$31,C$47,$C$12:$C$31,"B",$E$12:$E$31,"*")</f>
        <v>0</v>
      </c>
      <c r="E49" s="420">
        <f>COUNTIFS($B$12:$B$31,E$47,$C$12:$C$31,"A",$E$12:$E$31,"*")</f>
        <v>0</v>
      </c>
      <c r="F49" s="1091">
        <f>COUNTIFS($B$12:$B$31,E$47,$C$12:$C$31,"B",$E$12:$E$31,"*")</f>
        <v>1</v>
      </c>
      <c r="G49" s="1092"/>
      <c r="H49" s="1093"/>
      <c r="I49" s="1091">
        <f>COUNTIFS($B$12:$B$31,I$47,$C$12:$C$31,"A",$E$12:$E$31,"*")</f>
        <v>0</v>
      </c>
      <c r="J49" s="1092"/>
      <c r="K49" s="1093"/>
      <c r="L49" s="1091">
        <f>COUNTIFS($B$12:$B$31,I$47,$C$12:$C$31,"B",$E$12:$E$31,"*")</f>
        <v>0</v>
      </c>
      <c r="M49" s="1092"/>
      <c r="N49" s="1093"/>
      <c r="O49" s="1091">
        <f>COUNTIFS($B$12:$B$31,O$47,$C$12:$C$31,"A",$E$12:$E$31,"*")</f>
        <v>0</v>
      </c>
      <c r="P49" s="1092"/>
      <c r="Q49" s="1093"/>
      <c r="R49" s="1091">
        <f>COUNTIFS($B$12:$B$31,O$47,$C$12:$C$31,"B",$E$12:$E$31,"*")</f>
        <v>0</v>
      </c>
      <c r="S49" s="1092"/>
      <c r="T49" s="1093"/>
      <c r="U49" s="1091">
        <f>COUNTIFS($B$12:$B$31,U$47,$C$12:$C$31,"A",$E$12:$E$31,"*")</f>
        <v>0</v>
      </c>
      <c r="V49" s="1092"/>
      <c r="W49" s="1093"/>
      <c r="X49" s="1091">
        <f>COUNTIFS($B$12:$B$31,U$47,$C$12:$C$31,"B",$E$12:$E$31,"*")</f>
        <v>0</v>
      </c>
      <c r="Y49" s="1092"/>
      <c r="Z49" s="1093"/>
      <c r="AA49" s="1091">
        <f>COUNTIFS($B$12:$B$31,AA$47,$C$12:$C$31,"A",$E$12:$E$31,"*")</f>
        <v>0</v>
      </c>
      <c r="AB49" s="1092"/>
      <c r="AC49" s="1093"/>
      <c r="AD49" s="1091">
        <f>COUNTIFS($B$12:$B$31,AA$47,$C$12:$C$31,"B",$E$12:$E$31,"*")</f>
        <v>0</v>
      </c>
      <c r="AE49" s="1092"/>
      <c r="AF49" s="1093"/>
      <c r="AG49" s="1091">
        <f>COUNTIFS($B$12:$B$31,AG$47,$C$12:$C$31,"A",$E$12:$E$31,"*")</f>
        <v>0</v>
      </c>
      <c r="AH49" s="1092"/>
      <c r="AI49" s="1093"/>
      <c r="AJ49" s="1091">
        <f>COUNTIFS($B$12:$B$31,AG$47,$C$12:$C$31,"B",$E$12:$E$31,"*")</f>
        <v>0</v>
      </c>
      <c r="AK49" s="1093"/>
      <c r="AL49" s="420">
        <f>COUNTIFS($B$12:$B$31,AL$47,$C$12:$C$31,"A",$E$12:$E$31,"*")</f>
        <v>0</v>
      </c>
      <c r="AM49" s="420">
        <f>COUNTIFS($B$12:$B$31,AL$47,$C$12:$C$31,"B",$E$12:$E$31,"*")</f>
        <v>0</v>
      </c>
      <c r="AN49" s="211"/>
      <c r="AP49" s="414"/>
      <c r="AQ49" s="414"/>
      <c r="AR49" s="414"/>
      <c r="AS49" s="414"/>
    </row>
    <row r="50" spans="1:45" ht="18" customHeight="1">
      <c r="A50" s="211"/>
      <c r="B50" s="401" t="s">
        <v>493</v>
      </c>
      <c r="C50" s="420">
        <f>COUNTIFS($B$12:$B$31,C$47,$C$12:$C$31,"C",$E$12:$E$31,"*")</f>
        <v>0</v>
      </c>
      <c r="D50" s="420">
        <f>COUNTIFS($B$12:$B$31,C$47,$C$12:$C$31,"D",$E$12:$E$31,"*")</f>
        <v>0</v>
      </c>
      <c r="E50" s="420">
        <f>COUNTIFS($B$12:$B$31,E$47,$C$12:$C$31,"C",$E$12:$E$31,"*")</f>
        <v>0</v>
      </c>
      <c r="F50" s="1091">
        <f>COUNTIFS($B$12:$B$31,E$47,$C$12:$C$31,"D",$E$12:$E$31,"*")</f>
        <v>0</v>
      </c>
      <c r="G50" s="1092"/>
      <c r="H50" s="1093"/>
      <c r="I50" s="1091">
        <f>COUNTIFS($B$12:$B$31,I$47,$C$12:$C$31,"C",$E$12:$E$31,"*")</f>
        <v>1</v>
      </c>
      <c r="J50" s="1092"/>
      <c r="K50" s="1093"/>
      <c r="L50" s="1091">
        <f>COUNTIFS($B$12:$B$31,I$47,$C$12:$C$31,"D",$E$12:$E$31,"*")</f>
        <v>0</v>
      </c>
      <c r="M50" s="1092"/>
      <c r="N50" s="1093"/>
      <c r="O50" s="1091">
        <f>COUNTIFS($B$12:$B$31,O$47,$C$12:$C$31,"C",$E$12:$E$31,"*")</f>
        <v>0</v>
      </c>
      <c r="P50" s="1092"/>
      <c r="Q50" s="1093"/>
      <c r="R50" s="1091">
        <f>COUNTIFS($B$12:$B$31,O$47,$C$12:$C$31,"D",$E$12:$E$31,"*")</f>
        <v>1</v>
      </c>
      <c r="S50" s="1092"/>
      <c r="T50" s="1093"/>
      <c r="U50" s="1091">
        <f>COUNTIFS($B$12:$B$31,U$47,$C$12:$C$31,"C",$E$12:$E$31,"*")</f>
        <v>0</v>
      </c>
      <c r="V50" s="1092"/>
      <c r="W50" s="1093"/>
      <c r="X50" s="1091">
        <f>COUNTIFS($B$12:$B$31,U$47,$C$12:$C$31,"D",$E$12:$E$31,"*")</f>
        <v>0</v>
      </c>
      <c r="Y50" s="1092"/>
      <c r="Z50" s="1093"/>
      <c r="AA50" s="1091">
        <f>COUNTIFS($B$12:$B$31,AA$47,$C$12:$C$31,"C",$E$12:$E$31,"*")</f>
        <v>0</v>
      </c>
      <c r="AB50" s="1092"/>
      <c r="AC50" s="1093"/>
      <c r="AD50" s="1091">
        <f>COUNTIFS($B$12:$B$31,AA$47,$C$12:$C$31,"D",$E$12:$E$31,"*")</f>
        <v>0</v>
      </c>
      <c r="AE50" s="1092"/>
      <c r="AF50" s="1093"/>
      <c r="AG50" s="1091">
        <f>COUNTIFS($B$12:$B$31,AG$47,$C$12:$C$31,"C",$E$12:$E$31,"*")</f>
        <v>0</v>
      </c>
      <c r="AH50" s="1092"/>
      <c r="AI50" s="1093"/>
      <c r="AJ50" s="1091">
        <f>COUNTIFS($B$12:$B$31,AG$47,$C$12:$C$31,"D",$E$12:$E$31,"*")</f>
        <v>0</v>
      </c>
      <c r="AK50" s="1093"/>
      <c r="AL50" s="420">
        <f>COUNTIFS($B$12:$B$31,AL$47,$C$12:$C$31,"C",$E$12:$E$31,"*")</f>
        <v>0</v>
      </c>
      <c r="AM50" s="420">
        <f>COUNTIFS($B$12:$B$31,AL$47,$C$12:$C$31,"D",$E$12:$E$31,"*")</f>
        <v>0</v>
      </c>
      <c r="AN50" s="211"/>
      <c r="AP50" s="414"/>
      <c r="AQ50" s="414"/>
      <c r="AR50" s="414"/>
      <c r="AS50" s="414"/>
    </row>
    <row r="51" spans="1:45" ht="25" customHeight="1">
      <c r="A51" s="211"/>
      <c r="B51" s="401" t="s">
        <v>869</v>
      </c>
      <c r="C51" s="1096">
        <f>IF($AK$3="４週",SUMIFS($AK$12:$AK$31,$B$12:$B$31,C47)/4/$AH$6,IF($AK$3="歴月",SUMIFS($AK$12:$AK$31,$B$12:$B$31,C47)/$AL$6,"記載する期間を選択してください"))</f>
        <v>0</v>
      </c>
      <c r="D51" s="1098"/>
      <c r="E51" s="1096">
        <f>IF($AK$3="４週",SUMIFS($AK$12:$AK$31,$B$12:$B$31,E47)/4/$AH$6,IF($AK$3="歴月",SUMIFS($AK$12:$AK$31,$B$12:$B$31,E47)/$AL$6,"記載する期間を選択してください"))</f>
        <v>0</v>
      </c>
      <c r="F51" s="1097"/>
      <c r="G51" s="1097"/>
      <c r="H51" s="1098"/>
      <c r="I51" s="1096">
        <f>IF($AK$3="４週",SUMIFS($AK$12:$AK$31,$B$12:$B$31,I47)/4/$AH$6,IF($AK$3="歴月",SUMIFS($AK$12:$AK$31,$B$12:$B$31,I47)/$AL$6,"記載する期間を選択してください"))</f>
        <v>0</v>
      </c>
      <c r="J51" s="1097"/>
      <c r="K51" s="1097"/>
      <c r="L51" s="1097"/>
      <c r="M51" s="1097"/>
      <c r="N51" s="1098"/>
      <c r="O51" s="1096">
        <f>IF($AK$3="４週",SUMIFS($AK$12:$AK$31,$B$12:$B$31,O47)/4/$AH$6,IF($AK$3="歴月",SUMIFS($AK$12:$AK$31,$B$12:$B$31,O47)/$AL$6,"記載する期間を選択してください"))</f>
        <v>0</v>
      </c>
      <c r="P51" s="1097"/>
      <c r="Q51" s="1097"/>
      <c r="R51" s="1097"/>
      <c r="S51" s="1097"/>
      <c r="T51" s="1098"/>
      <c r="U51" s="1096">
        <f>IF($AK$3="４週",SUMIFS($AK$12:$AK$31,$B$12:$B$31,U47)/4/$AH$6,IF($AK$3="歴月",SUMIFS($AK$12:$AK$31,$B$12:$B$31,U47)/$AL$6,"記載する期間を選択してください"))</f>
        <v>0</v>
      </c>
      <c r="V51" s="1097"/>
      <c r="W51" s="1097"/>
      <c r="X51" s="1097"/>
      <c r="Y51" s="1097"/>
      <c r="Z51" s="1098"/>
      <c r="AA51" s="1096">
        <f>IF($AK$3="４週",SUMIFS($AK$12:$AK$31,$B$12:$B$31,AA47)/4/$AH$6,IF($AK$3="歴月",SUMIFS($AK$12:$AK$31,$B$12:$B$31,AA47)/$AL$6,"記載する期間を選択してください"))</f>
        <v>0</v>
      </c>
      <c r="AB51" s="1097"/>
      <c r="AC51" s="1097"/>
      <c r="AD51" s="1097"/>
      <c r="AE51" s="1097"/>
      <c r="AF51" s="1098"/>
      <c r="AG51" s="1096">
        <f>IF($AK$3="４週",SUMIFS($AK$12:$AK$31,$B$12:$B$31,AG47)/4/$AH$6,IF($AK$3="歴月",SUMIFS($AK$12:$AK$31,$B$12:$B$31,AG47)/$AL$6,"記載する期間を選択してください"))</f>
        <v>0</v>
      </c>
      <c r="AH51" s="1097"/>
      <c r="AI51" s="1097"/>
      <c r="AJ51" s="1097"/>
      <c r="AK51" s="1098"/>
      <c r="AL51" s="1096">
        <f>IF($AK$3="４週",SUMIFS($AK$12:$AK$31,$B$12:$B$31,AL47)/4/$AH$6,IF($AK$3="歴月",SUMIFS($AK$12:$AK$31,$B$12:$B$31,AL47)/$AL$6,"記載する期間を選択してください"))</f>
        <v>0</v>
      </c>
      <c r="AM51" s="1098"/>
      <c r="AN51" s="211"/>
      <c r="AP51" s="414"/>
      <c r="AQ51" s="414"/>
      <c r="AR51" s="414"/>
      <c r="AS51" s="414"/>
    </row>
    <row r="52" spans="1:45" ht="5.15" customHeight="1">
      <c r="A52" s="211"/>
      <c r="B52" s="185"/>
      <c r="C52" s="421">
        <v>2</v>
      </c>
      <c r="D52" s="421"/>
      <c r="E52" s="421">
        <v>3</v>
      </c>
      <c r="F52" s="421"/>
      <c r="G52" s="421"/>
      <c r="H52" s="421"/>
      <c r="I52" s="421">
        <v>4</v>
      </c>
      <c r="J52" s="421"/>
      <c r="K52" s="421"/>
      <c r="L52" s="421"/>
      <c r="M52" s="421"/>
      <c r="N52" s="421"/>
      <c r="O52" s="421">
        <v>5</v>
      </c>
      <c r="P52" s="421"/>
      <c r="Q52" s="421"/>
      <c r="R52" s="421"/>
      <c r="S52" s="421"/>
      <c r="T52" s="421"/>
      <c r="U52" s="421">
        <v>6</v>
      </c>
      <c r="V52" s="421"/>
      <c r="W52" s="421"/>
      <c r="X52" s="421"/>
      <c r="Y52" s="421"/>
      <c r="Z52" s="421"/>
      <c r="AA52" s="421">
        <v>7</v>
      </c>
      <c r="AB52" s="421"/>
      <c r="AC52" s="421"/>
      <c r="AD52" s="421"/>
      <c r="AE52" s="421"/>
      <c r="AF52" s="421"/>
      <c r="AG52" s="421">
        <v>8</v>
      </c>
      <c r="AH52" s="421"/>
      <c r="AI52" s="421"/>
      <c r="AJ52" s="421"/>
      <c r="AK52" s="421"/>
      <c r="AL52" s="421">
        <v>9</v>
      </c>
      <c r="AM52" s="422"/>
      <c r="AN52" s="211"/>
      <c r="AP52" s="414"/>
      <c r="AQ52" s="414"/>
      <c r="AR52" s="414"/>
      <c r="AS52" s="414"/>
    </row>
    <row r="53" spans="1:45" ht="15" customHeight="1">
      <c r="A53" s="414" t="s">
        <v>870</v>
      </c>
      <c r="B53" s="423"/>
      <c r="C53" s="424"/>
      <c r="D53" s="424"/>
      <c r="E53" s="424"/>
      <c r="F53" s="425"/>
      <c r="G53" s="424"/>
      <c r="H53" s="421"/>
      <c r="I53" s="421"/>
      <c r="J53" s="421"/>
      <c r="K53" s="421"/>
      <c r="L53" s="421"/>
      <c r="M53" s="421"/>
      <c r="N53" s="421"/>
      <c r="O53" s="421"/>
      <c r="P53" s="421"/>
      <c r="Q53" s="421"/>
      <c r="R53" s="421">
        <v>6</v>
      </c>
      <c r="S53" s="421"/>
      <c r="T53" s="421"/>
      <c r="U53" s="421"/>
      <c r="V53" s="421"/>
      <c r="W53" s="421"/>
      <c r="X53" s="421">
        <v>7</v>
      </c>
      <c r="Y53" s="421"/>
      <c r="Z53" s="421"/>
      <c r="AA53" s="421"/>
      <c r="AB53" s="421"/>
      <c r="AC53" s="421"/>
      <c r="AD53" s="421">
        <v>8</v>
      </c>
      <c r="AE53" s="421"/>
      <c r="AF53" s="421"/>
      <c r="AG53" s="426"/>
      <c r="AH53" s="426"/>
      <c r="AI53" s="426"/>
      <c r="AJ53" s="426">
        <v>9</v>
      </c>
      <c r="AK53" s="427"/>
      <c r="AL53" s="427"/>
      <c r="AM53" s="211"/>
    </row>
    <row r="54" spans="1:45" s="414" customFormat="1" ht="15" customHeight="1">
      <c r="A54" s="414" t="s">
        <v>871</v>
      </c>
      <c r="B54" s="417"/>
      <c r="C54" s="417"/>
      <c r="D54" s="417"/>
      <c r="E54" s="417"/>
      <c r="F54" s="417"/>
      <c r="G54" s="417"/>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P54" s="185"/>
      <c r="AQ54" s="185"/>
      <c r="AR54" s="185"/>
      <c r="AS54" s="185"/>
    </row>
    <row r="55" spans="1:45" s="414" customFormat="1" ht="15" customHeight="1">
      <c r="A55" s="414" t="s">
        <v>872</v>
      </c>
      <c r="B55" s="417"/>
      <c r="C55" s="417"/>
      <c r="D55" s="417"/>
      <c r="E55" s="417"/>
      <c r="F55" s="417"/>
      <c r="G55" s="417"/>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c r="AI55" s="391"/>
      <c r="AJ55" s="391"/>
      <c r="AK55" s="391"/>
      <c r="AL55" s="391"/>
      <c r="AM55" s="391"/>
      <c r="AP55" s="185"/>
      <c r="AQ55" s="185"/>
      <c r="AR55" s="185"/>
      <c r="AS55" s="185"/>
    </row>
    <row r="56" spans="1:45" s="414" customFormat="1" ht="15" customHeight="1">
      <c r="A56" s="414" t="s">
        <v>918</v>
      </c>
      <c r="B56" s="417"/>
      <c r="C56" s="417"/>
      <c r="D56" s="417"/>
      <c r="E56" s="417"/>
      <c r="F56" s="417"/>
      <c r="G56" s="417"/>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P56" s="185"/>
      <c r="AQ56" s="185"/>
      <c r="AR56" s="185"/>
      <c r="AS56" s="185"/>
    </row>
    <row r="57" spans="1:45" s="414" customFormat="1" ht="15" customHeight="1">
      <c r="A57" s="414" t="s">
        <v>919</v>
      </c>
      <c r="B57" s="417"/>
      <c r="C57" s="417"/>
      <c r="D57" s="417"/>
      <c r="E57" s="417"/>
      <c r="F57" s="417"/>
      <c r="G57" s="417"/>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P57" s="185"/>
      <c r="AQ57" s="185"/>
      <c r="AR57" s="185"/>
      <c r="AS57" s="185"/>
    </row>
    <row r="58" spans="1:45" s="414" customFormat="1" ht="15" customHeight="1">
      <c r="A58" s="414" t="s">
        <v>920</v>
      </c>
      <c r="B58" s="417"/>
      <c r="C58" s="417"/>
      <c r="D58" s="417"/>
      <c r="E58" s="417"/>
      <c r="F58" s="417"/>
      <c r="G58" s="417"/>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P58" s="185"/>
      <c r="AQ58" s="185"/>
      <c r="AR58" s="185"/>
      <c r="AS58" s="185"/>
    </row>
    <row r="59" spans="1:45" ht="15" customHeight="1">
      <c r="A59" s="414" t="s">
        <v>875</v>
      </c>
      <c r="B59" s="428"/>
      <c r="C59" s="414"/>
      <c r="D59" s="414"/>
      <c r="E59" s="414"/>
      <c r="F59" s="414"/>
      <c r="G59" s="414"/>
    </row>
    <row r="60" spans="1:45" ht="15" customHeight="1">
      <c r="A60" s="414" t="s">
        <v>921</v>
      </c>
      <c r="B60" s="428"/>
      <c r="C60" s="414"/>
      <c r="D60" s="414"/>
      <c r="E60" s="414"/>
      <c r="F60" s="414"/>
      <c r="G60" s="414"/>
    </row>
    <row r="61" spans="1:45" ht="15" customHeight="1">
      <c r="A61" s="414"/>
      <c r="B61" s="400" t="s">
        <v>877</v>
      </c>
      <c r="C61" s="1071" t="s">
        <v>878</v>
      </c>
      <c r="D61" s="1071"/>
      <c r="E61" s="1071"/>
      <c r="F61" s="414"/>
      <c r="G61" s="414"/>
    </row>
    <row r="62" spans="1:45" ht="15" customHeight="1">
      <c r="A62" s="414"/>
      <c r="B62" s="429" t="s">
        <v>854</v>
      </c>
      <c r="C62" s="1084" t="s">
        <v>879</v>
      </c>
      <c r="D62" s="1084"/>
      <c r="E62" s="1084"/>
      <c r="F62" s="414"/>
      <c r="G62" s="414"/>
    </row>
    <row r="63" spans="1:45" ht="15" customHeight="1">
      <c r="A63" s="414"/>
      <c r="B63" s="429" t="s">
        <v>856</v>
      </c>
      <c r="C63" s="1084" t="s">
        <v>880</v>
      </c>
      <c r="D63" s="1084"/>
      <c r="E63" s="1084"/>
      <c r="F63" s="414"/>
      <c r="G63" s="414"/>
    </row>
    <row r="64" spans="1:45" ht="15" customHeight="1">
      <c r="A64" s="414"/>
      <c r="B64" s="429" t="s">
        <v>857</v>
      </c>
      <c r="C64" s="1084" t="s">
        <v>881</v>
      </c>
      <c r="D64" s="1084"/>
      <c r="E64" s="1084"/>
      <c r="F64" s="414"/>
      <c r="G64" s="414"/>
    </row>
    <row r="65" spans="1:7" ht="15" customHeight="1">
      <c r="A65" s="414"/>
      <c r="B65" s="429" t="s">
        <v>858</v>
      </c>
      <c r="C65" s="1084" t="s">
        <v>882</v>
      </c>
      <c r="D65" s="1084"/>
      <c r="E65" s="1084"/>
      <c r="F65" s="414"/>
      <c r="G65" s="414"/>
    </row>
    <row r="66" spans="1:7" ht="15" customHeight="1">
      <c r="A66" s="414"/>
      <c r="B66" s="414" t="s">
        <v>883</v>
      </c>
      <c r="C66" s="414"/>
      <c r="D66" s="414"/>
      <c r="E66" s="414"/>
      <c r="F66" s="414"/>
      <c r="G66" s="414"/>
    </row>
    <row r="67" spans="1:7" ht="15" customHeight="1">
      <c r="A67" s="414"/>
      <c r="B67" s="414" t="s">
        <v>884</v>
      </c>
      <c r="C67" s="414"/>
      <c r="D67" s="414"/>
      <c r="E67" s="414"/>
      <c r="F67" s="414"/>
      <c r="G67" s="414"/>
    </row>
    <row r="68" spans="1:7" ht="15" customHeight="1">
      <c r="A68" s="414"/>
      <c r="B68" s="414" t="s">
        <v>885</v>
      </c>
      <c r="C68" s="414"/>
      <c r="D68" s="414"/>
      <c r="E68" s="414"/>
      <c r="F68" s="414"/>
      <c r="G68" s="414"/>
    </row>
    <row r="69" spans="1:7" ht="15" customHeight="1">
      <c r="A69" s="414" t="s">
        <v>922</v>
      </c>
      <c r="B69" s="428"/>
      <c r="C69" s="414"/>
      <c r="D69" s="414"/>
      <c r="E69" s="414"/>
      <c r="F69" s="414"/>
      <c r="G69" s="414"/>
    </row>
    <row r="70" spans="1:7" ht="15" customHeight="1">
      <c r="A70" s="414" t="s">
        <v>887</v>
      </c>
      <c r="B70" s="428"/>
      <c r="C70" s="414"/>
      <c r="D70" s="414"/>
      <c r="E70" s="414"/>
      <c r="F70" s="414"/>
      <c r="G70" s="414"/>
    </row>
    <row r="71" spans="1:7" ht="15" customHeight="1">
      <c r="A71" s="414" t="s">
        <v>888</v>
      </c>
      <c r="B71" s="428"/>
      <c r="C71" s="414"/>
      <c r="D71" s="414"/>
      <c r="E71" s="414"/>
      <c r="F71" s="414"/>
      <c r="G71" s="414"/>
    </row>
    <row r="72" spans="1:7" ht="15" customHeight="1">
      <c r="A72" s="414" t="s">
        <v>923</v>
      </c>
      <c r="B72" s="428"/>
      <c r="C72" s="414"/>
      <c r="D72" s="414"/>
      <c r="E72" s="414"/>
      <c r="F72" s="414"/>
      <c r="G72" s="414"/>
    </row>
    <row r="73" spans="1:7" ht="15" customHeight="1">
      <c r="A73" s="414" t="s">
        <v>924</v>
      </c>
      <c r="B73" s="428"/>
      <c r="C73" s="414"/>
      <c r="D73" s="414"/>
      <c r="E73" s="414"/>
      <c r="F73" s="414"/>
      <c r="G73" s="414"/>
    </row>
    <row r="74" spans="1:7" ht="15" customHeight="1">
      <c r="A74" s="414" t="s">
        <v>925</v>
      </c>
      <c r="B74" s="428"/>
      <c r="C74" s="414"/>
      <c r="D74" s="414"/>
      <c r="E74" s="414"/>
      <c r="F74" s="414"/>
      <c r="G74" s="414"/>
    </row>
    <row r="75" spans="1:7" ht="15" customHeight="1">
      <c r="A75" s="414"/>
      <c r="B75" s="414" t="s">
        <v>892</v>
      </c>
      <c r="C75" s="414"/>
      <c r="D75" s="414"/>
      <c r="E75" s="414"/>
      <c r="F75" s="414"/>
      <c r="G75" s="414"/>
    </row>
    <row r="76" spans="1:7" ht="15" customHeight="1">
      <c r="A76" s="414"/>
      <c r="B76" s="414" t="s">
        <v>893</v>
      </c>
      <c r="C76" s="414"/>
      <c r="D76" s="414"/>
      <c r="E76" s="414"/>
      <c r="F76" s="414"/>
      <c r="G76" s="414"/>
    </row>
    <row r="77" spans="1:7" ht="15" customHeight="1">
      <c r="A77" s="414" t="s">
        <v>931</v>
      </c>
      <c r="B77" s="428"/>
      <c r="C77" s="414"/>
      <c r="D77" s="414"/>
      <c r="E77" s="414"/>
      <c r="F77" s="414"/>
      <c r="G77" s="414"/>
    </row>
    <row r="78" spans="1:7" ht="15" customHeight="1">
      <c r="A78" s="414" t="s">
        <v>895</v>
      </c>
      <c r="B78" s="428"/>
      <c r="C78" s="414"/>
      <c r="D78" s="414"/>
      <c r="E78" s="414"/>
      <c r="F78" s="414"/>
      <c r="G78" s="414"/>
    </row>
    <row r="79" spans="1:7" ht="15" customHeight="1">
      <c r="A79" s="414" t="s">
        <v>932</v>
      </c>
      <c r="B79" s="428"/>
      <c r="C79" s="414"/>
      <c r="D79" s="414"/>
      <c r="E79" s="414"/>
      <c r="F79" s="414"/>
      <c r="G79" s="414"/>
    </row>
    <row r="80" spans="1:7" ht="15" customHeight="1">
      <c r="A80" s="414" t="s">
        <v>933</v>
      </c>
      <c r="B80" s="428"/>
      <c r="C80" s="414"/>
      <c r="D80" s="414"/>
      <c r="E80" s="414"/>
      <c r="F80" s="414"/>
      <c r="G80" s="414"/>
    </row>
    <row r="81" spans="1:7" ht="15" customHeight="1">
      <c r="A81" s="414" t="s">
        <v>898</v>
      </c>
      <c r="B81" s="428"/>
      <c r="C81" s="414"/>
      <c r="D81" s="414"/>
      <c r="E81" s="414"/>
      <c r="F81" s="414"/>
      <c r="G81" s="414"/>
    </row>
    <row r="82" spans="1:7" ht="15" customHeight="1">
      <c r="A82" s="414" t="s">
        <v>899</v>
      </c>
      <c r="B82" s="428"/>
      <c r="C82" s="414"/>
      <c r="D82" s="414"/>
      <c r="E82" s="414"/>
      <c r="F82" s="414"/>
      <c r="G82" s="414"/>
    </row>
    <row r="83" spans="1:7" ht="15" customHeight="1">
      <c r="A83" s="414" t="s">
        <v>926</v>
      </c>
      <c r="B83" s="428"/>
      <c r="C83" s="414"/>
      <c r="D83" s="414"/>
      <c r="E83" s="414"/>
      <c r="F83" s="414"/>
      <c r="G83" s="414"/>
    </row>
    <row r="84" spans="1:7" ht="15" customHeight="1">
      <c r="A84" s="414" t="s">
        <v>927</v>
      </c>
      <c r="B84" s="428"/>
      <c r="C84" s="414"/>
      <c r="D84" s="414"/>
      <c r="E84" s="414"/>
      <c r="F84" s="414"/>
      <c r="G84" s="414"/>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4"/>
  <dataValidations count="8">
    <dataValidation type="list" allowBlank="1" showInputMessage="1" showErrorMessage="1" sqref="AK5:AN5" xr:uid="{98B913C2-AECA-49A6-BA93-CE4A37528072}">
      <formula1>"有,無"</formula1>
    </dataValidation>
    <dataValidation allowBlank="1" showInputMessage="1" sqref="B12:B13" xr:uid="{2A8E13BC-B95C-44E5-9ED3-2E9B425D9B1B}"/>
    <dataValidation type="whole" operator="greaterThanOrEqual" allowBlank="1" showInputMessage="1" showErrorMessage="1" sqref="I39:I40 D39:F40 AG39:AG40 AD39:AD40 AA39:AA40 X39:X40 U39:U40 R39:R40 O39:O40 L39:L40" xr:uid="{4EC5BAE4-4B84-45CD-8D5D-E3EA8A3445FD}">
      <formula1>0</formula1>
    </dataValidation>
    <dataValidation operator="greaterThanOrEqual" allowBlank="1" showInputMessage="1" showErrorMessage="1" sqref="I45 AJ39:AJ40 AL39 L41 L45 I41" xr:uid="{1C999B08-B4B0-4DF1-AF77-57AD70E0A1DA}"/>
    <dataValidation type="list" allowBlank="1" showInputMessage="1" showErrorMessage="1" sqref="C12:C31" xr:uid="{3B0A4C0A-335F-4416-8478-755EBF6FB2D3}">
      <formula1>"A,B,C,D"</formula1>
    </dataValidation>
    <dataValidation type="list" allowBlank="1" showInputMessage="1" showErrorMessage="1" sqref="AK4:AN4" xr:uid="{613A413D-ADED-4B05-B036-46957EE377C1}">
      <formula1>"予定,実績"</formula1>
    </dataValidation>
    <dataValidation type="list" allowBlank="1" showInputMessage="1" showErrorMessage="1" sqref="AK3:AN3" xr:uid="{86AEA459-09E9-4C07-890B-8D3D65546AC4}">
      <formula1>"４週,歴月"</formula1>
    </dataValidation>
    <dataValidation type="list" allowBlank="1" showInputMessage="1" sqref="B14:B31" xr:uid="{A5698589-8EF4-4E82-8E4D-83518ED979E9}">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ゴシック,標準"&amp;10（参考様式４）</oddHeader>
    <oddFooter>&amp;C&amp;14 4-3</oddFooter>
  </headerFooter>
  <rowBreaks count="1" manualBreakCount="1">
    <brk id="3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31A953-A75A-43CE-AE97-564877603377}">
  <ds:schemaRefs>
    <ds:schemaRef ds:uri="http://schemas.microsoft.com/sharepoint/v3/contenttype/forms"/>
  </ds:schemaRefs>
</ds:datastoreItem>
</file>

<file path=customXml/itemProps2.xml><?xml version="1.0" encoding="utf-8"?>
<ds:datastoreItem xmlns:ds="http://schemas.openxmlformats.org/officeDocument/2006/customXml" ds:itemID="{B6C3730A-F23B-4A41-94CE-8F714119D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D9E405-6715-4E3C-82D1-E8EF78E0ABF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カメラ用</vt:lpstr>
      <vt:lpstr>☆就労系加算等注意事項等</vt:lpstr>
      <vt:lpstr>誓約書</vt:lpstr>
      <vt:lpstr>P1 表紙</vt:lpstr>
      <vt:lpstr>P2 ☆1(1)②職員数（就労系）</vt:lpstr>
      <vt:lpstr>P3 1(2)サービス種別ごと</vt:lpstr>
      <vt:lpstr>P4-1 1(3)勤務形態一覧（就労選択支援）</vt:lpstr>
      <vt:lpstr>P4-2 1(3)勤務形態一覧（就労移行支援）</vt:lpstr>
      <vt:lpstr>P4-3 1(3)勤務形態一覧（認定指定就労移行支援）</vt:lpstr>
      <vt:lpstr>P4-4 1(3)勤務形態一覧（就労継続支援A型・B型）</vt:lpstr>
      <vt:lpstr>P4-5 1(3)勤務形態一覧（就労定着支援）</vt:lpstr>
      <vt:lpstr>P5 1(4)サビ管</vt:lpstr>
      <vt:lpstr>P6-7 2感染症・事故防止等</vt:lpstr>
      <vt:lpstr>P8 3身体拘束</vt:lpstr>
      <vt:lpstr>P9-13　☆４②算定状況（就労系）</vt:lpstr>
      <vt:lpstr>P14 ☆人員配置体制（就労継続）</vt:lpstr>
      <vt:lpstr>P15 ☆送迎状況（就労系）</vt:lpstr>
      <vt:lpstr>会計報告（就労系）（留意事項）</vt:lpstr>
      <vt:lpstr>P16 ☆会計報告１（就労系）</vt:lpstr>
      <vt:lpstr>P17 ☆会計報告２（就労系）</vt:lpstr>
      <vt:lpstr>P18 会計報告３（就労系）</vt:lpstr>
      <vt:lpstr>P19 状況確認票（就労選択）</vt:lpstr>
      <vt:lpstr>P20 ☆経営改善計画書１（就労Ａ）</vt:lpstr>
      <vt:lpstr>P21 ☆経営改善計画書２（就労Ａ）</vt:lpstr>
      <vt:lpstr>P22 ☆就職状況報告書（就労移行）</vt:lpstr>
      <vt:lpstr>就職状況報告書（記載例）</vt:lpstr>
      <vt:lpstr>P23 ☆指定基準の見直し（就労Ａ）</vt:lpstr>
      <vt:lpstr>P24 処遇改善加算等</vt:lpstr>
      <vt:lpstr>P25 喀痰吸引</vt:lpstr>
      <vt:lpstr>'P25 喀痰吸引'!_Hlk68000154</vt:lpstr>
      <vt:lpstr>☆就労系加算等注意事項等!Print_Area</vt:lpstr>
      <vt:lpstr>'P1 表紙'!Print_Area</vt:lpstr>
      <vt:lpstr>'P14 ☆人員配置体制（就労継続）'!Print_Area</vt:lpstr>
      <vt:lpstr>'P15 ☆送迎状況（就労系）'!Print_Area</vt:lpstr>
      <vt:lpstr>'P16 ☆会計報告１（就労系）'!Print_Area</vt:lpstr>
      <vt:lpstr>'P17 ☆会計報告２（就労系）'!Print_Area</vt:lpstr>
      <vt:lpstr>'P18 会計報告３（就労系）'!Print_Area</vt:lpstr>
      <vt:lpstr>'P19 状況確認票（就労選択）'!Print_Area</vt:lpstr>
      <vt:lpstr>'P2 ☆1(1)②職員数（就労系）'!Print_Area</vt:lpstr>
      <vt:lpstr>'P20 ☆経営改善計画書１（就労Ａ）'!Print_Area</vt:lpstr>
      <vt:lpstr>'P22 ☆就職状況報告書（就労移行）'!Print_Area</vt:lpstr>
      <vt:lpstr>'P23 ☆指定基準の見直し（就労Ａ）'!Print_Area</vt:lpstr>
      <vt:lpstr>'P25 喀痰吸引'!Print_Area</vt:lpstr>
      <vt:lpstr>'P3 1(2)サービス種別ごと'!Print_Area</vt:lpstr>
      <vt:lpstr>'P4-1 1(3)勤務形態一覧（就労選択支援）'!Print_Area</vt:lpstr>
      <vt:lpstr>'P4-2 1(3)勤務形態一覧（就労移行支援）'!Print_Area</vt:lpstr>
      <vt:lpstr>'P4-3 1(3)勤務形態一覧（認定指定就労移行支援）'!Print_Area</vt:lpstr>
      <vt:lpstr>'P4-4 1(3)勤務形態一覧（就労継続支援A型・B型）'!Print_Area</vt:lpstr>
      <vt:lpstr>'P4-5 1(3)勤務形態一覧（就労定着支援）'!Print_Area</vt:lpstr>
      <vt:lpstr>'P5 1(4)サビ管'!Print_Area</vt:lpstr>
      <vt:lpstr>'P6-7 2感染症・事故防止等'!Print_Area</vt:lpstr>
      <vt:lpstr>'P8 3身体拘束'!Print_Area</vt:lpstr>
      <vt:lpstr>'P9-13　☆４②算定状況（就労系）'!Print_Area</vt:lpstr>
      <vt:lpstr>'会計報告（就労系）（留意事項）'!Print_Area</vt:lpstr>
      <vt:lpstr>'就職状況報告書（記載例）'!Print_Area</vt:lpstr>
      <vt:lpstr>誓約書!Print_Area</vt:lpstr>
      <vt:lpstr>'P9-13　☆４②算定状況（就労系）'!Print_Titles</vt:lpstr>
    </vt:vector>
  </TitlesOfParts>
  <Manager/>
  <Company>情報企画課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坂本　悠太朗</cp:lastModifiedBy>
  <cp:revision/>
  <cp:lastPrinted>2026-06-03T06:36:15Z</cp:lastPrinted>
  <dcterms:created xsi:type="dcterms:W3CDTF">2006-11-30T04:50:08Z</dcterms:created>
  <dcterms:modified xsi:type="dcterms:W3CDTF">2026-07-15T01:35:08Z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