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1 医療人材確保班\2026（R8）\99  物価・賃上げ支援事業\03 別表・要綱等\01 個別要綱\HP公表用（施設ごと・記入例追加）\"/>
    </mc:Choice>
  </mc:AlternateContent>
  <xr:revisionPtr revIDLastSave="0" documentId="13_ncr:1_{2D2A0E83-8BD8-4E28-B8A9-59440B68CE76}" xr6:coauthVersionLast="47" xr6:coauthVersionMax="47" xr10:uidLastSave="{00000000-0000-0000-0000-000000000000}"/>
  <bookViews>
    <workbookView xWindow="-120" yWindow="-120" windowWidth="29040" windowHeight="15720" tabRatio="846" xr2:uid="{74D74B6B-F1C5-4DD0-964B-4540E81C9C70}"/>
  </bookViews>
  <sheets>
    <sheet name="【有床診複数】物価" sheetId="1" r:id="rId1"/>
    <sheet name="【無床診複数】物価" sheetId="5" r:id="rId2"/>
    <sheet name="【薬局複数】物価" sheetId="6" r:id="rId3"/>
  </sheets>
  <definedNames>
    <definedName name="_xlnm.Print_Area" localSheetId="1">【無床診複数】物価!$A$1:$P$15</definedName>
    <definedName name="_xlnm.Print_Area" localSheetId="2">【薬局複数】物価!$A$1:$T$22</definedName>
    <definedName name="_xlnm.Print_Area" localSheetId="0">【有床診複数】物価!$A$1:$P$30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6" l="1"/>
  <c r="S17" i="6" l="1"/>
  <c r="S20" i="6" s="1"/>
  <c r="I17" i="6"/>
  <c r="S14" i="6"/>
  <c r="I14" i="6"/>
  <c r="S11" i="6"/>
  <c r="I11" i="6"/>
  <c r="I20" i="6" l="1"/>
  <c r="O11" i="5"/>
  <c r="O14" i="5" s="1"/>
  <c r="G11" i="5"/>
  <c r="G14" i="5" s="1"/>
  <c r="K22" i="1" l="1"/>
  <c r="O25" i="1" s="1"/>
  <c r="O14" i="1"/>
  <c r="K11" i="1"/>
  <c r="O11" i="1" s="1"/>
  <c r="O17" i="1" s="1"/>
  <c r="O22" i="1" l="1"/>
  <c r="O28" i="1" s="1"/>
  <c r="G25" i="1" l="1"/>
  <c r="G22" i="1"/>
  <c r="G28" i="1" s="1"/>
  <c r="C22" i="1"/>
  <c r="C11" i="1" l="1"/>
  <c r="G14" i="1" s="1"/>
  <c r="G11" i="1" l="1"/>
  <c r="G17" i="1"/>
</calcChain>
</file>

<file path=xl/sharedStrings.xml><?xml version="1.0" encoding="utf-8"?>
<sst xmlns="http://schemas.openxmlformats.org/spreadsheetml/2006/main" count="162" uniqueCount="39">
  <si>
    <t>開設者：</t>
    <rPh sb="0" eb="3">
      <t>カイセツシャ</t>
    </rPh>
    <phoneticPr fontId="4"/>
  </si>
  <si>
    <t>対象病床数
(自動計算)</t>
    <rPh sb="0" eb="2">
      <t>タイショウ</t>
    </rPh>
    <rPh sb="2" eb="5">
      <t>ビョウショウスウ</t>
    </rPh>
    <rPh sb="7" eb="9">
      <t>ジドウ</t>
    </rPh>
    <rPh sb="9" eb="11">
      <t>ケイサン</t>
    </rPh>
    <phoneticPr fontId="4"/>
  </si>
  <si>
    <t>算定額</t>
    <rPh sb="0" eb="2">
      <t>サンテイ</t>
    </rPh>
    <rPh sb="2" eb="3">
      <t>ガク</t>
    </rPh>
    <phoneticPr fontId="4"/>
  </si>
  <si>
    <t>×</t>
    <phoneticPr fontId="4"/>
  </si>
  <si>
    <t>＝</t>
    <phoneticPr fontId="4"/>
  </si>
  <si>
    <t>使用許可病床数
（R7.8.1時点）</t>
    <phoneticPr fontId="4"/>
  </si>
  <si>
    <t>令和６年度補正予算病床数適正化支援事業による削減数
（R7.8.2以降）</t>
    <rPh sb="0" eb="2">
      <t>レイワ</t>
    </rPh>
    <rPh sb="3" eb="5">
      <t>ネンド</t>
    </rPh>
    <rPh sb="5" eb="7">
      <t>ホセイ</t>
    </rPh>
    <rPh sb="7" eb="9">
      <t>ヨサン</t>
    </rPh>
    <rPh sb="9" eb="12">
      <t>ビョウショウスウ</t>
    </rPh>
    <rPh sb="12" eb="15">
      <t>テキセイカ</t>
    </rPh>
    <rPh sb="15" eb="17">
      <t>シエン</t>
    </rPh>
    <rPh sb="17" eb="19">
      <t>ジギョウ</t>
    </rPh>
    <rPh sb="22" eb="25">
      <t>サクゲンスウ</t>
    </rPh>
    <rPh sb="33" eb="35">
      <t>イコウ</t>
    </rPh>
    <phoneticPr fontId="4"/>
  </si>
  <si>
    <t>申請額</t>
    <rPh sb="0" eb="3">
      <t>シンセイガク</t>
    </rPh>
    <phoneticPr fontId="4"/>
  </si>
  <si>
    <t>医療機関等の名称</t>
    <rPh sb="0" eb="5">
      <t>イリョウキカントウ</t>
    </rPh>
    <rPh sb="6" eb="8">
      <t>メイショウ</t>
    </rPh>
    <phoneticPr fontId="4"/>
  </si>
  <si>
    <t>兵庫県知事　様</t>
    <rPh sb="0" eb="5">
      <t>ヒョウゴケンチジ</t>
    </rPh>
    <rPh sb="6" eb="7">
      <t>サマ</t>
    </rPh>
    <phoneticPr fontId="4"/>
  </si>
  <si>
    <t>別紙＿対象施設一覧</t>
    <rPh sb="0" eb="2">
      <t>ベッシ</t>
    </rPh>
    <rPh sb="3" eb="7">
      <t>タイショウシセツ</t>
    </rPh>
    <rPh sb="7" eb="9">
      <t>イチラン</t>
    </rPh>
    <phoneticPr fontId="3"/>
  </si>
  <si>
    <t>医療機関等物価支援事業について、別紙＿対象施設一覧のとおり、診療に必要な経費として、申請します。</t>
    <rPh sb="7" eb="9">
      <t>シエン</t>
    </rPh>
    <rPh sb="16" eb="18">
      <t>ベッシ</t>
    </rPh>
    <rPh sb="19" eb="23">
      <t>タイショウシセツ</t>
    </rPh>
    <rPh sb="23" eb="25">
      <t>イチラン</t>
    </rPh>
    <rPh sb="30" eb="32">
      <t>シンリョウ</t>
    </rPh>
    <rPh sb="33" eb="35">
      <t>ヒツヨウ</t>
    </rPh>
    <rPh sb="36" eb="38">
      <t>ケイヒ</t>
    </rPh>
    <phoneticPr fontId="4"/>
  </si>
  <si>
    <t>補助額
（14床以上の場合）</t>
    <rPh sb="7" eb="8">
      <t>ユカ</t>
    </rPh>
    <rPh sb="8" eb="10">
      <t>イジョウ</t>
    </rPh>
    <rPh sb="11" eb="13">
      <t>バアイ</t>
    </rPh>
    <phoneticPr fontId="4"/>
  </si>
  <si>
    <t>補助額
（13床以下の場合）</t>
    <rPh sb="7" eb="8">
      <t>ユカ</t>
    </rPh>
    <rPh sb="8" eb="10">
      <t>イカ</t>
    </rPh>
    <rPh sb="11" eb="13">
      <t>バアイ</t>
    </rPh>
    <phoneticPr fontId="4"/>
  </si>
  <si>
    <r>
      <t>別紙３</t>
    </r>
    <r>
      <rPr>
        <b/>
        <sz val="12"/>
        <color theme="1"/>
        <rFont val="ＭＳ ゴシック"/>
        <family val="3"/>
        <charset val="128"/>
      </rPr>
      <t>（有床診療所）</t>
    </r>
    <rPh sb="4" eb="9">
      <t>ユウショウシンリョウショ</t>
    </rPh>
    <phoneticPr fontId="4"/>
  </si>
  <si>
    <t xml:space="preserve">  （施設ごとの申請額は、別紙＿対象施設一覧にも記入すること）</t>
    <phoneticPr fontId="3"/>
  </si>
  <si>
    <t>医療法人社団○○</t>
    <rPh sb="0" eb="6">
      <t>イリョウホウジンシャダン</t>
    </rPh>
    <phoneticPr fontId="3"/>
  </si>
  <si>
    <t>医療機関等物価支援事業　申請書（複数施設）</t>
    <rPh sb="0" eb="2">
      <t>イリョウ</t>
    </rPh>
    <rPh sb="2" eb="4">
      <t>キカン</t>
    </rPh>
    <rPh sb="4" eb="5">
      <t>トウ</t>
    </rPh>
    <rPh sb="5" eb="7">
      <t>ブッカ</t>
    </rPh>
    <rPh sb="7" eb="9">
      <t>シエン</t>
    </rPh>
    <rPh sb="9" eb="11">
      <t>ジギョウ</t>
    </rPh>
    <rPh sb="12" eb="15">
      <t>シンセイショ</t>
    </rPh>
    <rPh sb="16" eb="20">
      <t>フクスウシセツ</t>
    </rPh>
    <phoneticPr fontId="4"/>
  </si>
  <si>
    <r>
      <t>別紙３</t>
    </r>
    <r>
      <rPr>
        <b/>
        <sz val="12"/>
        <color theme="1"/>
        <rFont val="ＭＳ ゴシック"/>
        <family val="3"/>
        <charset val="128"/>
      </rPr>
      <t>（無床診療所）</t>
    </r>
    <rPh sb="4" eb="6">
      <t>ムユカ</t>
    </rPh>
    <rPh sb="6" eb="9">
      <t>シンリョウジョ</t>
    </rPh>
    <phoneticPr fontId="4"/>
  </si>
  <si>
    <t>医療機関等物価支援事業　申請書</t>
    <rPh sb="0" eb="2">
      <t>イリョウ</t>
    </rPh>
    <rPh sb="2" eb="4">
      <t>キカン</t>
    </rPh>
    <rPh sb="4" eb="5">
      <t>トウ</t>
    </rPh>
    <rPh sb="5" eb="7">
      <t>ブッカ</t>
    </rPh>
    <rPh sb="7" eb="9">
      <t>シエン</t>
    </rPh>
    <rPh sb="9" eb="11">
      <t>ジギョウ</t>
    </rPh>
    <rPh sb="12" eb="15">
      <t>シンセイショ</t>
    </rPh>
    <phoneticPr fontId="4"/>
  </si>
  <si>
    <t>医療機関等物価支援事業について、診療に必要な経費として、次のとおり申請します。</t>
    <rPh sb="7" eb="9">
      <t>シエン</t>
    </rPh>
    <rPh sb="16" eb="18">
      <t>シンリョウ</t>
    </rPh>
    <rPh sb="19" eb="21">
      <t>ヒツヨウ</t>
    </rPh>
    <rPh sb="22" eb="24">
      <t>ケイヒ</t>
    </rPh>
    <phoneticPr fontId="4"/>
  </si>
  <si>
    <t>【申請額】</t>
    <rPh sb="1" eb="3">
      <t>シンセイ</t>
    </rPh>
    <rPh sb="3" eb="4">
      <t>ガク</t>
    </rPh>
    <phoneticPr fontId="4"/>
  </si>
  <si>
    <t>補助額</t>
    <phoneticPr fontId="4"/>
  </si>
  <si>
    <t>申請無床診療所数</t>
    <rPh sb="0" eb="2">
      <t>シンセイ</t>
    </rPh>
    <rPh sb="2" eb="4">
      <t>ムショウ</t>
    </rPh>
    <rPh sb="4" eb="7">
      <t>シンリョウショ</t>
    </rPh>
    <rPh sb="7" eb="8">
      <t>スウ</t>
    </rPh>
    <phoneticPr fontId="3"/>
  </si>
  <si>
    <t>×</t>
    <phoneticPr fontId="3"/>
  </si>
  <si>
    <r>
      <t>別紙３</t>
    </r>
    <r>
      <rPr>
        <b/>
        <sz val="12"/>
        <color theme="1"/>
        <rFont val="ＭＳ ゴシック"/>
        <family val="3"/>
        <charset val="128"/>
      </rPr>
      <t>（薬局）</t>
    </r>
    <rPh sb="4" eb="6">
      <t>ヤッキョク</t>
    </rPh>
    <phoneticPr fontId="4"/>
  </si>
  <si>
    <t>株式会社○○薬局</t>
    <rPh sb="0" eb="6">
      <t>カブシキガイシャマルマル</t>
    </rPh>
    <rPh sb="6" eb="8">
      <t>ヤッキョク</t>
    </rPh>
    <phoneticPr fontId="3"/>
  </si>
  <si>
    <t>医療機関等物価支援事業　申請書（複数施設）</t>
    <rPh sb="0" eb="2">
      <t>イリョウ</t>
    </rPh>
    <rPh sb="2" eb="4">
      <t>キカン</t>
    </rPh>
    <rPh sb="4" eb="5">
      <t>トウ</t>
    </rPh>
    <rPh sb="5" eb="7">
      <t>ブッカ</t>
    </rPh>
    <rPh sb="7" eb="9">
      <t>シエン</t>
    </rPh>
    <rPh sb="9" eb="11">
      <t>ジギョウ</t>
    </rPh>
    <rPh sb="12" eb="15">
      <t>シンセイショ</t>
    </rPh>
    <rPh sb="16" eb="18">
      <t>フクスウ</t>
    </rPh>
    <rPh sb="18" eb="20">
      <t>シセツ</t>
    </rPh>
    <phoneticPr fontId="4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</si>
  <si>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4"/>
  </si>
  <si>
    <t>申請店舗数</t>
    <rPh sb="0" eb="2">
      <t>シンセイ</t>
    </rPh>
    <rPh sb="2" eb="5">
      <t>テンポスウ</t>
    </rPh>
    <phoneticPr fontId="4"/>
  </si>
  <si>
    <t>所属する同一グループ内の保険薬局の数として６店舗以上19店舗以下（当該保険薬局を含む）である保険薬局に該当（R7.4.30時点）
※該当する場合は○を記載</t>
    <phoneticPr fontId="4"/>
  </si>
  <si>
    <t>所属する同一グループ内の保険薬局の数として20店舗以上（当該保険薬局を含む）である保険薬局に該当（R7.4.30時点）
※該当する場合は○を記載</t>
    <phoneticPr fontId="4"/>
  </si>
  <si>
    <t>○</t>
  </si>
  <si>
    <t>【申請額計算シート】（１施設目　施設名：　　　　　　　　　　　　</t>
    <rPh sb="1" eb="3">
      <t>シンセイ</t>
    </rPh>
    <rPh sb="3" eb="4">
      <t>ガク</t>
    </rPh>
    <rPh sb="4" eb="6">
      <t>ケイサン</t>
    </rPh>
    <rPh sb="12" eb="15">
      <t>シセツメ</t>
    </rPh>
    <rPh sb="16" eb="19">
      <t>シセツメイ</t>
    </rPh>
    <phoneticPr fontId="4"/>
  </si>
  <si>
    <t>）</t>
    <phoneticPr fontId="3"/>
  </si>
  <si>
    <t>【申請額計算シート】（２施設目　施設名：　　　　　　　　　　　　</t>
    <rPh sb="1" eb="3">
      <t>シンセイ</t>
    </rPh>
    <rPh sb="3" eb="4">
      <t>ガク</t>
    </rPh>
    <rPh sb="4" eb="6">
      <t>ケイサン</t>
    </rPh>
    <rPh sb="12" eb="15">
      <t>シセツメ</t>
    </rPh>
    <rPh sb="16" eb="19">
      <t>シセツメイ</t>
    </rPh>
    <phoneticPr fontId="4"/>
  </si>
  <si>
    <t>【申請額計算シート】（１施設目　施設名：　　　○○診療所　　　　　</t>
    <rPh sb="1" eb="3">
      <t>シンセイ</t>
    </rPh>
    <rPh sb="3" eb="4">
      <t>ガク</t>
    </rPh>
    <rPh sb="4" eb="6">
      <t>ケイサン</t>
    </rPh>
    <rPh sb="12" eb="15">
      <t>シセツメ</t>
    </rPh>
    <rPh sb="16" eb="19">
      <t>シセツメイ</t>
    </rPh>
    <rPh sb="25" eb="28">
      <t>シンリョウジョ</t>
    </rPh>
    <phoneticPr fontId="4"/>
  </si>
  <si>
    <t>【申請額計算シート】（２施設目　施設名：　　○○〇診療所　　　　　　　</t>
    <rPh sb="1" eb="3">
      <t>シンセイ</t>
    </rPh>
    <rPh sb="3" eb="4">
      <t>ガク</t>
    </rPh>
    <rPh sb="4" eb="6">
      <t>ケイサン</t>
    </rPh>
    <rPh sb="12" eb="15">
      <t>シセツメ</t>
    </rPh>
    <rPh sb="16" eb="19">
      <t>シセツメイ</t>
    </rPh>
    <phoneticPr fontId="4"/>
  </si>
  <si>
    <t>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</si>
</sst>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14">
    <font>
      <sz val="12"/>
      <color theme="1"/>
      <name val="MS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MS Gothic"/>
      <family val="2"/>
      <charset val="128"/>
    </font>
    <font>
      <sz val="6"/>
      <name val="游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1" fillId="0" borderId="0" applyFont="0" applyFill="0" applyBorder="0" applyAlignment="0" applyProtection="0"/>
    <xf numFmtId="0" fontId="11" fillId="0" borderId="0"/>
    <xf numFmtId="0" fontId="12" fillId="0" borderId="0"/>
  </cellStyleXfs>
  <cellXfs count="45">
    <xf numFmtId="0" fontId="0" fillId="0" borderId="0" xfId="0">
      <alignment vertical="center"/>
    </xf>
    <xf numFmtId="0" fontId="5" fillId="0" borderId="0" xfId="1" applyFont="1" applyProtection="1">
      <alignment vertical="center"/>
      <protection locked="0"/>
    </xf>
    <xf numFmtId="0" fontId="5" fillId="2" borderId="0" xfId="1" applyFont="1" applyFill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176" fontId="2" fillId="3" borderId="1" xfId="1" applyNumberFormat="1" applyFont="1" applyFill="1" applyBorder="1" applyProtection="1">
      <alignment vertical="center"/>
      <protection locked="0"/>
    </xf>
    <xf numFmtId="177" fontId="2" fillId="0" borderId="1" xfId="1" applyNumberFormat="1" applyFont="1" applyBorder="1">
      <alignment vertical="center"/>
    </xf>
    <xf numFmtId="176" fontId="2" fillId="0" borderId="0" xfId="1" applyNumberFormat="1" applyFont="1" applyProtection="1">
      <alignment vertical="center"/>
      <protection locked="0"/>
    </xf>
    <xf numFmtId="177" fontId="2" fillId="0" borderId="0" xfId="1" applyNumberFormat="1" applyFont="1">
      <alignment vertical="center"/>
    </xf>
    <xf numFmtId="177" fontId="2" fillId="0" borderId="0" xfId="1" applyNumberFormat="1" applyFont="1" applyProtection="1">
      <alignment vertical="center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Border="1" applyProtection="1">
      <alignment vertical="center"/>
      <protection locked="0"/>
    </xf>
    <xf numFmtId="177" fontId="2" fillId="0" borderId="1" xfId="2" applyNumberFormat="1" applyFont="1" applyFill="1" applyBorder="1" applyProtection="1">
      <alignment vertical="center"/>
      <protection locked="0"/>
    </xf>
    <xf numFmtId="177" fontId="2" fillId="0" borderId="1" xfId="1" applyNumberFormat="1" applyFont="1" applyBorder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1" fontId="2" fillId="3" borderId="1" xfId="1" applyNumberFormat="1" applyFont="1" applyFill="1" applyBorder="1">
      <alignment vertical="center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7" fontId="2" fillId="0" borderId="1" xfId="2" applyNumberFormat="1" applyFont="1" applyFill="1" applyBorder="1" applyProtection="1">
      <alignment vertical="center"/>
    </xf>
    <xf numFmtId="0" fontId="2" fillId="2" borderId="0" xfId="1" applyFont="1" applyFill="1" applyProtection="1">
      <alignment vertical="center"/>
      <protection locked="0"/>
    </xf>
    <xf numFmtId="0" fontId="2" fillId="2" borderId="0" xfId="1" applyFont="1" applyFill="1" applyAlignment="1" applyProtection="1">
      <alignment horizontal="left" vertical="center" shrinkToFit="1"/>
      <protection locked="0"/>
    </xf>
    <xf numFmtId="0" fontId="7" fillId="0" borderId="0" xfId="1" applyFont="1" applyAlignment="1" applyProtection="1">
      <alignment horizontal="left" vertical="center"/>
      <protection locked="0"/>
    </xf>
    <xf numFmtId="1" fontId="2" fillId="3" borderId="1" xfId="1" applyNumberFormat="1" applyFont="1" applyFill="1" applyBorder="1" applyProtection="1">
      <alignment vertical="center"/>
      <protection locked="0"/>
    </xf>
    <xf numFmtId="176" fontId="13" fillId="0" borderId="0" xfId="1" applyNumberFormat="1" applyFont="1" applyAlignment="1" applyProtection="1">
      <alignment horizontal="left" vertical="center"/>
      <protection hidden="1"/>
    </xf>
    <xf numFmtId="0" fontId="5" fillId="2" borderId="0" xfId="1" applyFont="1" applyFill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>
      <alignment vertical="center"/>
    </xf>
    <xf numFmtId="176" fontId="2" fillId="0" borderId="1" xfId="1" applyNumberFormat="1" applyFont="1" applyBorder="1">
      <alignment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7">
    <cellStyle name="桁区切り 2 2" xfId="4" xr:uid="{728DDE4E-7EFE-4772-88B4-A94B827B2581}"/>
    <cellStyle name="桁区切り 8" xfId="2" xr:uid="{C76EBA8D-95BA-4361-9A81-AE10CFFD31C1}"/>
    <cellStyle name="標準" xfId="0" builtinId="0"/>
    <cellStyle name="標準 14" xfId="1" xr:uid="{2E45B004-C571-4B5F-ABE7-3C092B18E00C}"/>
    <cellStyle name="標準 15" xfId="6" xr:uid="{AC613B17-5F2C-4BDB-9CDC-DBA2E125E890}"/>
    <cellStyle name="標準 2" xfId="3" xr:uid="{7D8A191C-B1C8-4A31-AF86-9E1D99707BB9}"/>
    <cellStyle name="標準 2 2" xfId="5" xr:uid="{A79B0E8A-826C-4912-AE47-F63443FA0D93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1277471</xdr:colOff>
      <xdr:row>0</xdr:row>
      <xdr:rowOff>56030</xdr:rowOff>
    </xdr:from>
    <xdr:to>
      <xdr:col>15</xdr:col>
      <xdr:colOff>126465</xdr:colOff>
      <xdr:row>3</xdr:row>
      <xdr:rowOff>67236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FCA221-3D0D-4C83-BF43-CCF7F36D2481}"/>
            </a:ext>
          </a:extLst>
        </xdr:cNvPr>
        <xdr:cNvSpPr/>
      </xdr:nvSpPr>
      <xdr:spPr bwMode="auto">
        <a:xfrm>
          <a:off x="6382871" y="56030"/>
          <a:ext cx="2563744" cy="95418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504265</xdr:colOff>
      <xdr:row>12</xdr:row>
      <xdr:rowOff>381000</xdr:rowOff>
    </xdr:from>
    <xdr:to>
      <xdr:col>11</xdr:col>
      <xdr:colOff>156882</xdr:colOff>
      <xdr:row>14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2A276CD-E223-4FE6-BD61-337465A09F3C}"/>
            </a:ext>
          </a:extLst>
        </xdr:cNvPr>
        <xdr:cNvSpPr/>
      </xdr:nvSpPr>
      <xdr:spPr bwMode="auto">
        <a:xfrm>
          <a:off x="694765" y="3629025"/>
          <a:ext cx="1700492" cy="489697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515471</xdr:colOff>
      <xdr:row>15</xdr:row>
      <xdr:rowOff>425824</xdr:rowOff>
    </xdr:from>
    <xdr:to>
      <xdr:col>11</xdr:col>
      <xdr:colOff>168088</xdr:colOff>
      <xdr:row>17</xdr:row>
      <xdr:rowOff>78441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1E4DD31-9819-41EC-A716-F2AE1B69B7CF}"/>
            </a:ext>
          </a:extLst>
        </xdr:cNvPr>
        <xdr:cNvSpPr/>
      </xdr:nvSpPr>
      <xdr:spPr bwMode="auto">
        <a:xfrm>
          <a:off x="705971" y="4635874"/>
          <a:ext cx="1700492" cy="614642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537881</xdr:colOff>
      <xdr:row>23</xdr:row>
      <xdr:rowOff>369793</xdr:rowOff>
    </xdr:from>
    <xdr:to>
      <xdr:col>11</xdr:col>
      <xdr:colOff>190498</xdr:colOff>
      <xdr:row>25</xdr:row>
      <xdr:rowOff>78440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272ADC-59B0-4458-A16B-467577DAFA78}"/>
            </a:ext>
          </a:extLst>
        </xdr:cNvPr>
        <xdr:cNvSpPr/>
      </xdr:nvSpPr>
      <xdr:spPr bwMode="auto">
        <a:xfrm>
          <a:off x="728381" y="7056343"/>
          <a:ext cx="1700492" cy="489697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549087</xdr:colOff>
      <xdr:row>26</xdr:row>
      <xdr:rowOff>414617</xdr:rowOff>
    </xdr:from>
    <xdr:to>
      <xdr:col>11</xdr:col>
      <xdr:colOff>201704</xdr:colOff>
      <xdr:row>28</xdr:row>
      <xdr:rowOff>67234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1028D82-B66D-4120-9E16-008E075261DA}"/>
            </a:ext>
          </a:extLst>
        </xdr:cNvPr>
        <xdr:cNvSpPr/>
      </xdr:nvSpPr>
      <xdr:spPr bwMode="auto">
        <a:xfrm>
          <a:off x="739587" y="8063192"/>
          <a:ext cx="1700492" cy="614642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22411</xdr:colOff>
      <xdr:row>6</xdr:row>
      <xdr:rowOff>0</xdr:rowOff>
    </xdr:from>
    <xdr:to>
      <xdr:col>13</xdr:col>
      <xdr:colOff>818030</xdr:colOff>
      <xdr:row>8</xdr:row>
      <xdr:rowOff>134471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C3D2FC6-0762-4AA7-983D-D9750C6E0920}"/>
            </a:ext>
          </a:extLst>
        </xdr:cNvPr>
        <xdr:cNvSpPr/>
      </xdr:nvSpPr>
      <xdr:spPr bwMode="auto">
        <a:xfrm>
          <a:off x="13290176" y="1725706"/>
          <a:ext cx="2342030" cy="661147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1322292</xdr:colOff>
      <xdr:row>17</xdr:row>
      <xdr:rowOff>33617</xdr:rowOff>
    </xdr:from>
    <xdr:to>
      <xdr:col>13</xdr:col>
      <xdr:colOff>493058</xdr:colOff>
      <xdr:row>19</xdr:row>
      <xdr:rowOff>22412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94C651D-4DBB-4AE2-93EC-ED100659743B}"/>
            </a:ext>
          </a:extLst>
        </xdr:cNvPr>
        <xdr:cNvSpPr/>
      </xdr:nvSpPr>
      <xdr:spPr bwMode="auto">
        <a:xfrm>
          <a:off x="13267763" y="5367617"/>
          <a:ext cx="2039471" cy="459442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1131794</xdr:colOff>
      <xdr:row>0</xdr:row>
      <xdr:rowOff>67236</xdr:rowOff>
    </xdr:from>
    <xdr:to>
      <xdr:col>15</xdr:col>
      <xdr:colOff>384201</xdr:colOff>
      <xdr:row>3</xdr:row>
      <xdr:rowOff>78442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905CE4A-D591-4D25-8861-2FE6BADD5B60}"/>
            </a:ext>
          </a:extLst>
        </xdr:cNvPr>
        <xdr:cNvSpPr/>
      </xdr:nvSpPr>
      <xdr:spPr bwMode="auto">
        <a:xfrm>
          <a:off x="14943044" y="67236"/>
          <a:ext cx="2567107" cy="95418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1075764</xdr:colOff>
      <xdr:row>8</xdr:row>
      <xdr:rowOff>67236</xdr:rowOff>
    </xdr:from>
    <xdr:to>
      <xdr:col>13</xdr:col>
      <xdr:colOff>324971</xdr:colOff>
      <xdr:row>11</xdr:row>
      <xdr:rowOff>56031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4B9D1F5-7A33-4262-8D4F-8FA6F85F3514}"/>
            </a:ext>
          </a:extLst>
        </xdr:cNvPr>
        <xdr:cNvSpPr/>
      </xdr:nvSpPr>
      <xdr:spPr bwMode="auto">
        <a:xfrm>
          <a:off x="12172389" y="2410386"/>
          <a:ext cx="1963832" cy="95082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560294</xdr:colOff>
      <xdr:row>9</xdr:row>
      <xdr:rowOff>1226885</xdr:rowOff>
    </xdr:from>
    <xdr:to>
      <xdr:col>13</xdr:col>
      <xdr:colOff>82523</xdr:colOff>
      <xdr:row>11</xdr:row>
      <xdr:rowOff>90768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1EB5880-E9B1-4699-B7F5-9849F7805110}"/>
            </a:ext>
          </a:extLst>
        </xdr:cNvPr>
        <xdr:cNvSpPr/>
      </xdr:nvSpPr>
      <xdr:spPr bwMode="auto">
        <a:xfrm>
          <a:off x="10399619" y="3493835"/>
          <a:ext cx="2484504" cy="435508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598393</xdr:colOff>
      <xdr:row>12</xdr:row>
      <xdr:rowOff>1168614</xdr:rowOff>
    </xdr:from>
    <xdr:to>
      <xdr:col>13</xdr:col>
      <xdr:colOff>53947</xdr:colOff>
      <xdr:row>14</xdr:row>
      <xdr:rowOff>86846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9EDAFC2-C2A7-477B-BA9E-E82177811BD6}"/>
            </a:ext>
          </a:extLst>
        </xdr:cNvPr>
        <xdr:cNvSpPr/>
      </xdr:nvSpPr>
      <xdr:spPr bwMode="auto">
        <a:xfrm>
          <a:off x="10437718" y="5188164"/>
          <a:ext cx="2417829" cy="442232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598393</xdr:colOff>
      <xdr:row>15</xdr:row>
      <xdr:rowOff>1203913</xdr:rowOff>
    </xdr:from>
    <xdr:to>
      <xdr:col>13</xdr:col>
      <xdr:colOff>72997</xdr:colOff>
      <xdr:row>17</xdr:row>
      <xdr:rowOff>101094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593B05F-D8C0-472D-86E4-103236EF5583}"/>
            </a:ext>
          </a:extLst>
        </xdr:cNvPr>
        <xdr:cNvSpPr/>
      </xdr:nvSpPr>
      <xdr:spPr bwMode="auto">
        <a:xfrm>
          <a:off x="10437718" y="6928438"/>
          <a:ext cx="2436879" cy="44023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82523</xdr:colOff>
      <xdr:row>8</xdr:row>
      <xdr:rowOff>75494</xdr:rowOff>
    </xdr:from>
    <xdr:to>
      <xdr:col>13</xdr:col>
      <xdr:colOff>338578</xdr:colOff>
      <xdr:row>10</xdr:row>
      <xdr:rowOff>188180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C24024E-DBE7-40AC-A5BE-D63CF25E42D6}"/>
            </a:ext>
          </a:extLst>
        </xdr:cNvPr>
        <xdr:cNvCxnSpPr>
          <a:cxnSpLocks/>
          <a:stCxn id="7" idx="1"/>
          <a:endCxn id="2" idx="3"/>
        </xdr:cNvCxnSpPr>
      </xdr:nvCxnSpPr>
      <xdr:spPr bwMode="auto">
        <a:xfrm flipH="1">
          <a:off x="12884123" y="2170994"/>
          <a:ext cx="256055" cy="154143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72997</xdr:colOff>
      <xdr:row>8</xdr:row>
      <xdr:rowOff>75494</xdr:rowOff>
    </xdr:from>
    <xdr:to>
      <xdr:col>13</xdr:col>
      <xdr:colOff>338578</xdr:colOff>
      <xdr:row>16</xdr:row>
      <xdr:rowOff>193063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440664B-F22D-4E0E-A0F7-1711B941D247}"/>
            </a:ext>
          </a:extLst>
        </xdr:cNvPr>
        <xdr:cNvCxnSpPr>
          <a:cxnSpLocks/>
          <a:stCxn id="7" idx="1"/>
          <a:endCxn id="4" idx="3"/>
        </xdr:cNvCxnSpPr>
      </xdr:nvCxnSpPr>
      <xdr:spPr bwMode="auto">
        <a:xfrm flipH="1">
          <a:off x="12874597" y="2170994"/>
          <a:ext cx="265581" cy="497531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338578</xdr:colOff>
      <xdr:row>6</xdr:row>
      <xdr:rowOff>10404</xdr:rowOff>
    </xdr:from>
    <xdr:to>
      <xdr:col>17</xdr:col>
      <xdr:colOff>590390</xdr:colOff>
      <xdr:row>9</xdr:row>
      <xdr:rowOff>331083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B8FD6A9-A4B4-4ED8-AC4E-2CD620E55CCA}"/>
            </a:ext>
          </a:extLst>
        </xdr:cNvPr>
        <xdr:cNvSpPr/>
      </xdr:nvSpPr>
      <xdr:spPr bwMode="auto">
        <a:xfrm>
          <a:off x="13140178" y="1743954"/>
          <a:ext cx="4118962" cy="8540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lang="ja-JP" altLang="en-US" sz="1800" b="0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条件を満たす薬局がある所に、</a:t>
          </a:r>
          <a:endParaRPr lang="en-US" altLang="ja-JP" sz="1800" b="0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lang="ja-JP" altLang="en-US" sz="1800" b="0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プルダウンで○を選択してください。</a:t>
          </a:r>
          <a:endParaRPr lang="en-US" altLang="ja-JP" sz="1800" b="0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53947</xdr:colOff>
      <xdr:row>8</xdr:row>
      <xdr:rowOff>75494</xdr:rowOff>
    </xdr:from>
    <xdr:to>
      <xdr:col>13</xdr:col>
      <xdr:colOff>338578</xdr:colOff>
      <xdr:row>13</xdr:row>
      <xdr:rowOff>179495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816AB37-9DD0-4AA8-8C02-342FD6148DBB}"/>
            </a:ext>
          </a:extLst>
        </xdr:cNvPr>
        <xdr:cNvCxnSpPr>
          <a:cxnSpLocks/>
          <a:stCxn id="7" idx="1"/>
          <a:endCxn id="3" idx="3"/>
        </xdr:cNvCxnSpPr>
      </xdr:nvCxnSpPr>
      <xdr:spPr bwMode="auto">
        <a:xfrm flipH="1">
          <a:off x="12855547" y="2170994"/>
          <a:ext cx="284631" cy="323772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224118</xdr:colOff>
      <xdr:row>0</xdr:row>
      <xdr:rowOff>179294</xdr:rowOff>
    </xdr:from>
    <xdr:to>
      <xdr:col>19</xdr:col>
      <xdr:colOff>149678</xdr:colOff>
      <xdr:row>3</xdr:row>
      <xdr:rowOff>95250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4F98D30-8B8E-4567-861A-CD62372ECC4F}"/>
            </a:ext>
          </a:extLst>
        </xdr:cNvPr>
        <xdr:cNvSpPr/>
      </xdr:nvSpPr>
      <xdr:spPr bwMode="auto">
        <a:xfrm>
          <a:off x="16892868" y="179294"/>
          <a:ext cx="2163935" cy="85893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312964</xdr:colOff>
      <xdr:row>17</xdr:row>
      <xdr:rowOff>258536</xdr:rowOff>
    </xdr:from>
    <xdr:to>
      <xdr:col>17</xdr:col>
      <xdr:colOff>217714</xdr:colOff>
      <xdr:row>21</xdr:row>
      <xdr:rowOff>7715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F4C57B3-C46A-42EB-8444-C575524BE1E6}"/>
            </a:ext>
          </a:extLst>
        </xdr:cNvPr>
        <xdr:cNvSpPr/>
      </xdr:nvSpPr>
      <xdr:spPr bwMode="auto">
        <a:xfrm>
          <a:off x="13114564" y="7526111"/>
          <a:ext cx="3771900" cy="8540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lang="ja-JP" altLang="en-US" sz="1800" b="0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申請店舗数を入力してください。</a:t>
          </a:r>
          <a:endParaRPr lang="en-US" altLang="ja-JP" sz="1800" b="0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lang="ja-JP" altLang="en-US" sz="1800" b="0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（金額は自動計算）</a:t>
          </a:r>
          <a:endParaRPr lang="en-US" altLang="ja-JP" sz="1800" b="0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15</xdr:col>
      <xdr:colOff>367393</xdr:colOff>
      <xdr:row>9</xdr:row>
      <xdr:rowOff>1192213</xdr:rowOff>
    </xdr:from>
    <xdr:to>
      <xdr:col>17</xdr:col>
      <xdr:colOff>257014</xdr:colOff>
      <xdr:row>11</xdr:row>
      <xdr:rowOff>56096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B6FDE0C-44F9-461E-BE08-81CD5AA4F7EE}"/>
            </a:ext>
          </a:extLst>
        </xdr:cNvPr>
        <xdr:cNvSpPr/>
      </xdr:nvSpPr>
      <xdr:spPr bwMode="auto">
        <a:xfrm>
          <a:off x="15102568" y="3459163"/>
          <a:ext cx="1823196" cy="435508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387628</xdr:colOff>
      <xdr:row>12</xdr:row>
      <xdr:rowOff>1133942</xdr:rowOff>
    </xdr:from>
    <xdr:to>
      <xdr:col>17</xdr:col>
      <xdr:colOff>228438</xdr:colOff>
      <xdr:row>14</xdr:row>
      <xdr:rowOff>52174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C18F0A1-A4B3-490D-96DB-51D354C9C90C}"/>
            </a:ext>
          </a:extLst>
        </xdr:cNvPr>
        <xdr:cNvSpPr/>
      </xdr:nvSpPr>
      <xdr:spPr bwMode="auto">
        <a:xfrm>
          <a:off x="15122803" y="5153492"/>
          <a:ext cx="1774385" cy="442232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392732</xdr:colOff>
      <xdr:row>15</xdr:row>
      <xdr:rowOff>1169241</xdr:rowOff>
    </xdr:from>
    <xdr:to>
      <xdr:col>17</xdr:col>
      <xdr:colOff>247488</xdr:colOff>
      <xdr:row>17</xdr:row>
      <xdr:rowOff>66422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B793209-2986-4D72-BDC7-590D03978B69}"/>
            </a:ext>
          </a:extLst>
        </xdr:cNvPr>
        <xdr:cNvSpPr/>
      </xdr:nvSpPr>
      <xdr:spPr bwMode="auto">
        <a:xfrm>
          <a:off x="15127907" y="6893766"/>
          <a:ext cx="1788331" cy="44023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367393</xdr:colOff>
      <xdr:row>13</xdr:row>
      <xdr:rowOff>144022</xdr:rowOff>
    </xdr:from>
    <xdr:to>
      <xdr:col>15</xdr:col>
      <xdr:colOff>387628</xdr:colOff>
      <xdr:row>17</xdr:row>
      <xdr:rowOff>258536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54AA486-D70A-4ABA-A25A-22EB5B91C9F8}"/>
            </a:ext>
          </a:extLst>
        </xdr:cNvPr>
        <xdr:cNvCxnSpPr>
          <a:cxnSpLocks/>
          <a:stCxn id="12" idx="1"/>
        </xdr:cNvCxnSpPr>
      </xdr:nvCxnSpPr>
      <xdr:spPr bwMode="auto">
        <a:xfrm flipH="1">
          <a:off x="13711918" y="5373247"/>
          <a:ext cx="1410885" cy="215286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340178</xdr:colOff>
      <xdr:row>10</xdr:row>
      <xdr:rowOff>154708</xdr:rowOff>
    </xdr:from>
    <xdr:to>
      <xdr:col>15</xdr:col>
      <xdr:colOff>367393</xdr:colOff>
      <xdr:row>17</xdr:row>
      <xdr:rowOff>272143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5CF61B6-8C52-488E-A5C6-AF72DB0741DD}"/>
            </a:ext>
          </a:extLst>
        </xdr:cNvPr>
        <xdr:cNvCxnSpPr>
          <a:cxnSpLocks/>
          <a:endCxn id="11" idx="1"/>
        </xdr:cNvCxnSpPr>
      </xdr:nvCxnSpPr>
      <xdr:spPr bwMode="auto">
        <a:xfrm flipV="1">
          <a:off x="13684703" y="3678958"/>
          <a:ext cx="1417865" cy="38607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381000</xdr:colOff>
      <xdr:row>16</xdr:row>
      <xdr:rowOff>161992</xdr:rowOff>
    </xdr:from>
    <xdr:to>
      <xdr:col>15</xdr:col>
      <xdr:colOff>392732</xdr:colOff>
      <xdr:row>17</xdr:row>
      <xdr:rowOff>244929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33E0026-8D76-4BF4-BB37-AC247A1DDB8B}"/>
            </a:ext>
          </a:extLst>
        </xdr:cNvPr>
        <xdr:cNvCxnSpPr>
          <a:cxnSpLocks/>
          <a:stCxn id="13" idx="1"/>
        </xdr:cNvCxnSpPr>
      </xdr:nvCxnSpPr>
      <xdr:spPr bwMode="auto">
        <a:xfrm flipH="1">
          <a:off x="13725525" y="7115242"/>
          <a:ext cx="1402382" cy="39726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C6A1-3C35-45A4-BFF2-B8D3FA915E86}">
  <sheetPr>
    <tabColor theme="7" tint="0.79998168889431442"/>
  </sheetPr>
  <dimension ref="B1:P28"/>
  <sheetViews>
    <sheetView showGridLines="0" tabSelected="1" view="pageBreakPreview" zoomScale="85" zoomScaleNormal="111" zoomScaleSheetLayoutView="85" workbookViewId="0"/>
  </sheetViews>
  <sheetFormatPr defaultColWidth="8.25" defaultRowHeight="14.25"/>
  <cols>
    <col min="1" max="1" width="2.5" style="4" customWidth="1"/>
    <col min="2" max="2" width="8.875" style="4" customWidth="1"/>
    <col min="3" max="3" width="18" style="4" customWidth="1"/>
    <col min="4" max="4" width="17.375" style="4" customWidth="1"/>
    <col min="5" max="5" width="20.25" style="4" customWidth="1"/>
    <col min="6" max="6" width="23" style="4" customWidth="1"/>
    <col min="7" max="7" width="25.75" style="4" customWidth="1"/>
    <col min="8" max="8" width="11.875" style="4" customWidth="1"/>
    <col min="9" max="9" width="2.5" style="4" customWidth="1"/>
    <col min="10" max="10" width="8.875" style="4" customWidth="1"/>
    <col min="11" max="11" width="18" style="4" customWidth="1"/>
    <col min="12" max="12" width="17.375" style="4" customWidth="1"/>
    <col min="13" max="13" width="20.25" style="4" customWidth="1"/>
    <col min="14" max="14" width="23" style="4" customWidth="1"/>
    <col min="15" max="15" width="25.75" style="4" customWidth="1"/>
    <col min="16" max="16" width="11.875" style="4" customWidth="1"/>
    <col min="17" max="16384" width="8.25" style="4"/>
  </cols>
  <sheetData>
    <row r="1" spans="2:16" ht="24.75" customHeight="1">
      <c r="B1" s="40" t="s">
        <v>14</v>
      </c>
      <c r="C1" s="40"/>
      <c r="D1" s="40"/>
      <c r="E1" s="40"/>
      <c r="F1" s="1"/>
      <c r="G1" s="2"/>
      <c r="H1" s="3"/>
      <c r="J1" s="40" t="s">
        <v>14</v>
      </c>
      <c r="K1" s="40"/>
      <c r="L1" s="40"/>
      <c r="M1" s="40"/>
      <c r="N1" s="1"/>
      <c r="O1" s="2"/>
      <c r="P1" s="3"/>
    </row>
    <row r="2" spans="2:16" ht="23.25" customHeight="1">
      <c r="B2" s="4" t="s">
        <v>9</v>
      </c>
      <c r="F2" s="1" t="s">
        <v>0</v>
      </c>
      <c r="G2" s="2"/>
      <c r="J2" s="4" t="s">
        <v>9</v>
      </c>
      <c r="N2" s="1" t="s">
        <v>0</v>
      </c>
      <c r="O2" s="2" t="s">
        <v>16</v>
      </c>
    </row>
    <row r="3" spans="2:16" ht="26.25" customHeight="1">
      <c r="F3" s="1" t="s">
        <v>8</v>
      </c>
      <c r="G3" s="31" t="s">
        <v>10</v>
      </c>
      <c r="N3" s="1" t="s">
        <v>8</v>
      </c>
      <c r="O3" s="2" t="s">
        <v>10</v>
      </c>
    </row>
    <row r="4" spans="2:16" ht="24.75" customHeight="1">
      <c r="B4" s="41" t="s">
        <v>17</v>
      </c>
      <c r="C4" s="41"/>
      <c r="D4" s="41"/>
      <c r="E4" s="41"/>
      <c r="F4" s="41"/>
      <c r="G4" s="41"/>
      <c r="H4" s="5"/>
      <c r="J4" s="41" t="s">
        <v>17</v>
      </c>
      <c r="K4" s="41"/>
      <c r="L4" s="41"/>
      <c r="M4" s="41"/>
      <c r="N4" s="41"/>
      <c r="O4" s="41"/>
      <c r="P4" s="5"/>
    </row>
    <row r="6" spans="2:16" ht="23.25" customHeight="1">
      <c r="B6" s="42" t="s">
        <v>11</v>
      </c>
      <c r="C6" s="42"/>
      <c r="D6" s="42"/>
      <c r="E6" s="42"/>
      <c r="F6" s="42"/>
      <c r="G6" s="42"/>
      <c r="H6" s="42"/>
      <c r="J6" s="42" t="s">
        <v>11</v>
      </c>
      <c r="K6" s="42"/>
      <c r="L6" s="42"/>
      <c r="M6" s="42"/>
      <c r="N6" s="42"/>
      <c r="O6" s="42"/>
      <c r="P6" s="42"/>
    </row>
    <row r="8" spans="2:16" ht="27.75" customHeight="1">
      <c r="B8" s="6" t="s">
        <v>33</v>
      </c>
      <c r="E8" s="27"/>
      <c r="F8" s="28" t="s">
        <v>34</v>
      </c>
      <c r="J8" s="6" t="s">
        <v>36</v>
      </c>
      <c r="M8" s="26"/>
      <c r="N8" s="6" t="s">
        <v>38</v>
      </c>
    </row>
    <row r="9" spans="2:16">
      <c r="B9" s="6" t="s">
        <v>15</v>
      </c>
      <c r="J9" s="6" t="s">
        <v>15</v>
      </c>
    </row>
    <row r="10" spans="2:16" ht="37.5" customHeight="1">
      <c r="C10" s="33" t="s">
        <v>1</v>
      </c>
      <c r="D10" s="32"/>
      <c r="E10" s="33" t="s">
        <v>12</v>
      </c>
      <c r="F10" s="32"/>
      <c r="G10" s="34" t="s">
        <v>2</v>
      </c>
      <c r="K10" s="7" t="s">
        <v>1</v>
      </c>
      <c r="L10" s="3"/>
      <c r="M10" s="7" t="s">
        <v>12</v>
      </c>
      <c r="N10" s="3"/>
      <c r="O10" s="8" t="s">
        <v>2</v>
      </c>
    </row>
    <row r="11" spans="2:16" ht="24.75" customHeight="1">
      <c r="C11" s="36">
        <f>C14-C17</f>
        <v>0</v>
      </c>
      <c r="D11" s="32" t="s">
        <v>3</v>
      </c>
      <c r="E11" s="10">
        <v>13000</v>
      </c>
      <c r="F11" s="32" t="s">
        <v>4</v>
      </c>
      <c r="G11" s="10">
        <f>IF(AND(C11&gt;=14,C11&lt;=19),C11*E11,0)</f>
        <v>0</v>
      </c>
      <c r="K11" s="16">
        <f>K14-K17</f>
        <v>5</v>
      </c>
      <c r="L11" s="3" t="s">
        <v>3</v>
      </c>
      <c r="M11" s="10">
        <v>13000</v>
      </c>
      <c r="N11" s="3" t="s">
        <v>4</v>
      </c>
      <c r="O11" s="18">
        <f>IF(AND(K11&gt;=14,K11&lt;=19),K11*M11,0)</f>
        <v>0</v>
      </c>
    </row>
    <row r="12" spans="2:16">
      <c r="C12" s="11"/>
      <c r="D12" s="32"/>
      <c r="E12" s="12"/>
      <c r="F12" s="32"/>
      <c r="G12" s="12"/>
      <c r="K12" s="11"/>
      <c r="L12" s="3"/>
      <c r="M12" s="12"/>
      <c r="N12" s="3"/>
      <c r="O12" s="13"/>
    </row>
    <row r="13" spans="2:16" ht="36.75" customHeight="1">
      <c r="C13" s="38" t="s">
        <v>5</v>
      </c>
      <c r="D13" s="32"/>
      <c r="E13" s="33" t="s">
        <v>13</v>
      </c>
      <c r="F13" s="32"/>
      <c r="G13" s="34" t="s">
        <v>2</v>
      </c>
      <c r="K13" s="14" t="s">
        <v>5</v>
      </c>
      <c r="L13" s="3"/>
      <c r="M13" s="7" t="s">
        <v>13</v>
      </c>
      <c r="N13" s="3"/>
      <c r="O13" s="8" t="s">
        <v>2</v>
      </c>
    </row>
    <row r="14" spans="2:16" ht="24.75" customHeight="1">
      <c r="C14" s="9"/>
      <c r="D14" s="32"/>
      <c r="E14" s="10">
        <v>170000</v>
      </c>
      <c r="F14" s="32" t="s">
        <v>4</v>
      </c>
      <c r="G14" s="10">
        <f>IF(AND(C11&lt;=13,1&lt;=C11),170000,0)</f>
        <v>0</v>
      </c>
      <c r="K14" s="9">
        <v>5</v>
      </c>
      <c r="L14" s="3"/>
      <c r="M14" s="10">
        <v>170000</v>
      </c>
      <c r="N14" s="3" t="s">
        <v>4</v>
      </c>
      <c r="O14" s="18">
        <f>IF(AND(K11&lt;=13,1&lt;=K11),170000,0)</f>
        <v>170000</v>
      </c>
    </row>
    <row r="15" spans="2:16">
      <c r="C15" s="11"/>
      <c r="D15" s="32"/>
      <c r="E15" s="12"/>
      <c r="F15" s="32"/>
      <c r="G15" s="12"/>
      <c r="K15" s="11"/>
      <c r="L15" s="3"/>
      <c r="M15" s="12"/>
      <c r="N15" s="3"/>
      <c r="O15" s="13"/>
    </row>
    <row r="16" spans="2:16" ht="42">
      <c r="C16" s="37" t="s">
        <v>6</v>
      </c>
      <c r="D16" s="32"/>
      <c r="E16" s="12"/>
      <c r="F16" s="32"/>
      <c r="G16" s="34" t="s">
        <v>7</v>
      </c>
      <c r="K16" s="15" t="s">
        <v>6</v>
      </c>
      <c r="L16" s="3"/>
      <c r="M16" s="12"/>
      <c r="N16" s="3"/>
      <c r="O16" s="8" t="s">
        <v>7</v>
      </c>
    </row>
    <row r="17" spans="2:15" ht="33.75" customHeight="1">
      <c r="C17" s="9"/>
      <c r="D17" s="35"/>
      <c r="E17" s="35"/>
      <c r="F17" s="35"/>
      <c r="G17" s="25">
        <f>MAX(G11,G14)</f>
        <v>0</v>
      </c>
      <c r="K17" s="9">
        <v>0</v>
      </c>
      <c r="O17" s="17">
        <f>MAX(O11,O14)</f>
        <v>170000</v>
      </c>
    </row>
    <row r="19" spans="2:15" ht="22.5" customHeight="1">
      <c r="B19" s="6" t="s">
        <v>35</v>
      </c>
      <c r="E19" s="27"/>
      <c r="F19" s="28" t="s">
        <v>34</v>
      </c>
      <c r="J19" s="6" t="s">
        <v>37</v>
      </c>
      <c r="M19" s="26"/>
      <c r="N19" s="6" t="s">
        <v>38</v>
      </c>
    </row>
    <row r="20" spans="2:15">
      <c r="B20" s="6" t="s">
        <v>15</v>
      </c>
      <c r="J20" s="6" t="s">
        <v>15</v>
      </c>
    </row>
    <row r="21" spans="2:15" ht="37.5" customHeight="1">
      <c r="C21" s="33" t="s">
        <v>1</v>
      </c>
      <c r="D21" s="32"/>
      <c r="E21" s="33" t="s">
        <v>12</v>
      </c>
      <c r="F21" s="32"/>
      <c r="G21" s="34" t="s">
        <v>2</v>
      </c>
      <c r="K21" s="7" t="s">
        <v>1</v>
      </c>
      <c r="L21" s="3"/>
      <c r="M21" s="7" t="s">
        <v>12</v>
      </c>
      <c r="N21" s="3"/>
      <c r="O21" s="8" t="s">
        <v>2</v>
      </c>
    </row>
    <row r="22" spans="2:15" ht="24.75" customHeight="1">
      <c r="C22" s="36">
        <f>C25-C28</f>
        <v>0</v>
      </c>
      <c r="D22" s="32" t="s">
        <v>3</v>
      </c>
      <c r="E22" s="10">
        <v>13000</v>
      </c>
      <c r="F22" s="32" t="s">
        <v>4</v>
      </c>
      <c r="G22" s="10">
        <f>IF(AND(C22&gt;=14,C22&lt;=19),C22*E22,0)</f>
        <v>0</v>
      </c>
      <c r="K22" s="16">
        <f>K25-K28</f>
        <v>15</v>
      </c>
      <c r="L22" s="3" t="s">
        <v>3</v>
      </c>
      <c r="M22" s="10">
        <v>13000</v>
      </c>
      <c r="N22" s="3" t="s">
        <v>4</v>
      </c>
      <c r="O22" s="18">
        <f>IF(AND(K22&gt;=14,K22&lt;=19),K22*M22,0)</f>
        <v>195000</v>
      </c>
    </row>
    <row r="23" spans="2:15">
      <c r="C23" s="11"/>
      <c r="D23" s="32"/>
      <c r="E23" s="12"/>
      <c r="F23" s="32"/>
      <c r="G23" s="12"/>
      <c r="K23" s="11"/>
      <c r="L23" s="3"/>
      <c r="M23" s="12"/>
      <c r="N23" s="3"/>
      <c r="O23" s="13"/>
    </row>
    <row r="24" spans="2:15" ht="36.75" customHeight="1">
      <c r="C24" s="38" t="s">
        <v>5</v>
      </c>
      <c r="D24" s="32"/>
      <c r="E24" s="33" t="s">
        <v>13</v>
      </c>
      <c r="F24" s="32"/>
      <c r="G24" s="34" t="s">
        <v>2</v>
      </c>
      <c r="K24" s="14" t="s">
        <v>5</v>
      </c>
      <c r="L24" s="3"/>
      <c r="M24" s="7" t="s">
        <v>13</v>
      </c>
      <c r="N24" s="3"/>
      <c r="O24" s="8" t="s">
        <v>2</v>
      </c>
    </row>
    <row r="25" spans="2:15" ht="24.75" customHeight="1">
      <c r="C25" s="9"/>
      <c r="D25" s="32"/>
      <c r="E25" s="10">
        <v>170000</v>
      </c>
      <c r="F25" s="32" t="s">
        <v>4</v>
      </c>
      <c r="G25" s="10">
        <f>IF(AND(C22&lt;=13,1&lt;=C22),170000,0)</f>
        <v>0</v>
      </c>
      <c r="K25" s="9">
        <v>15</v>
      </c>
      <c r="L25" s="3"/>
      <c r="M25" s="10">
        <v>170000</v>
      </c>
      <c r="N25" s="3" t="s">
        <v>4</v>
      </c>
      <c r="O25" s="18">
        <f>IF(AND(K22&lt;=13,1&lt;=K22),170000,0)</f>
        <v>0</v>
      </c>
    </row>
    <row r="26" spans="2:15">
      <c r="C26" s="11"/>
      <c r="D26" s="32"/>
      <c r="E26" s="12"/>
      <c r="F26" s="32"/>
      <c r="G26" s="12"/>
      <c r="K26" s="11"/>
      <c r="L26" s="3"/>
      <c r="M26" s="12"/>
      <c r="N26" s="3"/>
      <c r="O26" s="13"/>
    </row>
    <row r="27" spans="2:15" ht="42">
      <c r="C27" s="37" t="s">
        <v>6</v>
      </c>
      <c r="D27" s="32"/>
      <c r="E27" s="12"/>
      <c r="F27" s="32"/>
      <c r="G27" s="34" t="s">
        <v>7</v>
      </c>
      <c r="K27" s="15" t="s">
        <v>6</v>
      </c>
      <c r="L27" s="3"/>
      <c r="M27" s="12"/>
      <c r="N27" s="3"/>
      <c r="O27" s="8" t="s">
        <v>7</v>
      </c>
    </row>
    <row r="28" spans="2:15" ht="33.75" customHeight="1">
      <c r="C28" s="9"/>
      <c r="D28" s="35"/>
      <c r="E28" s="35"/>
      <c r="F28" s="35"/>
      <c r="G28" s="25">
        <f>MAX(G22,G25)</f>
        <v>0</v>
      </c>
      <c r="K28" s="9">
        <v>0</v>
      </c>
      <c r="O28" s="17">
        <f>MAX(O22,O25)</f>
        <v>195000</v>
      </c>
    </row>
  </sheetData>
  <sheetProtection algorithmName="SHA-512" hashValue="K98B6GobOyJAiEui3FOTWHwzgJRb+5pw9LhCyC/a5X9s2Vtj8ET2kkjwDQEjhxhTUu/8OTfBxW1WjBOC3I14ew==" saltValue="OrxRd3plI7GdEhOIaMaE1g==" spinCount="100000" sheet="1" objects="1" scenarios="1"/>
  <mergeCells count="6">
    <mergeCell ref="B1:E1"/>
    <mergeCell ref="B4:G4"/>
    <mergeCell ref="B6:H6"/>
    <mergeCell ref="J1:M1"/>
    <mergeCell ref="J4:O4"/>
    <mergeCell ref="J6:P6"/>
  </mergeCells>
  <phoneticPr fontId="3"/>
  <printOptions horizontalCentered="1"/>
  <pageMargins left="0.25" right="0.25" top="0.75" bottom="0.75" header="0.3" footer="0.3"/>
  <pageSetup paperSize="9" scale="72" orientation="portrait" r:id="rId1"/>
  <colBreaks count="1" manualBreakCount="1">
    <brk id="8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AFF4-663C-436B-93EF-3451DA11150F}">
  <sheetPr>
    <tabColor theme="4"/>
  </sheetPr>
  <dimension ref="B1:P14"/>
  <sheetViews>
    <sheetView showGridLines="0" view="pageBreakPreview" zoomScale="85" zoomScaleNormal="111" zoomScaleSheetLayoutView="85" workbookViewId="0"/>
  </sheetViews>
  <sheetFormatPr defaultColWidth="8.25" defaultRowHeight="14.25"/>
  <cols>
    <col min="1" max="1" width="2.5" style="4" customWidth="1"/>
    <col min="2" max="2" width="8.875" style="4" customWidth="1"/>
    <col min="3" max="3" width="18" style="4" customWidth="1"/>
    <col min="4" max="4" width="17.375" style="4" customWidth="1"/>
    <col min="5" max="5" width="18.25" style="4" customWidth="1"/>
    <col min="6" max="6" width="23" style="4" customWidth="1"/>
    <col min="7" max="7" width="20.5" style="4" customWidth="1"/>
    <col min="8" max="8" width="7.75" style="4" customWidth="1"/>
    <col min="9" max="9" width="2.5" style="4" customWidth="1"/>
    <col min="10" max="10" width="8.875" style="4" customWidth="1"/>
    <col min="11" max="11" width="18" style="4" customWidth="1"/>
    <col min="12" max="12" width="17.375" style="4" customWidth="1"/>
    <col min="13" max="13" width="18.25" style="4" customWidth="1"/>
    <col min="14" max="14" width="23" style="4" customWidth="1"/>
    <col min="15" max="15" width="20.5" style="4" customWidth="1"/>
    <col min="16" max="16" width="7.75" style="4" customWidth="1"/>
    <col min="17" max="16384" width="8.25" style="4"/>
  </cols>
  <sheetData>
    <row r="1" spans="2:16" ht="24.75" customHeight="1">
      <c r="B1" s="40" t="s">
        <v>18</v>
      </c>
      <c r="C1" s="40"/>
      <c r="D1" s="40"/>
      <c r="E1" s="40"/>
      <c r="F1" s="1"/>
      <c r="G1" s="2"/>
      <c r="H1" s="3"/>
      <c r="J1" s="40" t="s">
        <v>18</v>
      </c>
      <c r="K1" s="40"/>
      <c r="L1" s="40"/>
      <c r="M1" s="40"/>
      <c r="N1" s="1"/>
      <c r="O1" s="2"/>
      <c r="P1" s="3"/>
    </row>
    <row r="2" spans="2:16" ht="23.25" customHeight="1">
      <c r="B2" s="4" t="s">
        <v>9</v>
      </c>
      <c r="F2" s="1" t="s">
        <v>0</v>
      </c>
      <c r="G2" s="2"/>
      <c r="J2" s="4" t="s">
        <v>9</v>
      </c>
      <c r="N2" s="1" t="s">
        <v>0</v>
      </c>
      <c r="O2" s="2" t="s">
        <v>16</v>
      </c>
    </row>
    <row r="3" spans="2:16" ht="26.25" customHeight="1">
      <c r="F3" s="1" t="s">
        <v>8</v>
      </c>
      <c r="G3" s="31" t="s">
        <v>10</v>
      </c>
      <c r="N3" s="1" t="s">
        <v>8</v>
      </c>
      <c r="O3" s="2" t="s">
        <v>10</v>
      </c>
    </row>
    <row r="4" spans="2:16" ht="24.75" customHeight="1">
      <c r="B4" s="41" t="s">
        <v>19</v>
      </c>
      <c r="C4" s="41"/>
      <c r="D4" s="41"/>
      <c r="E4" s="41"/>
      <c r="F4" s="41"/>
      <c r="G4" s="41"/>
      <c r="H4" s="5"/>
      <c r="J4" s="41" t="s">
        <v>19</v>
      </c>
      <c r="K4" s="41"/>
      <c r="L4" s="41"/>
      <c r="M4" s="41"/>
      <c r="N4" s="41"/>
      <c r="O4" s="41"/>
      <c r="P4" s="5"/>
    </row>
    <row r="6" spans="2:16" ht="42.75" customHeight="1">
      <c r="B6" s="42" t="s">
        <v>20</v>
      </c>
      <c r="C6" s="42"/>
      <c r="D6" s="42"/>
      <c r="E6" s="42"/>
      <c r="F6" s="42"/>
      <c r="G6" s="42"/>
      <c r="H6" s="42"/>
      <c r="J6" s="42" t="s">
        <v>20</v>
      </c>
      <c r="K6" s="42"/>
      <c r="L6" s="42"/>
      <c r="M6" s="42"/>
      <c r="N6" s="42"/>
      <c r="O6" s="42"/>
      <c r="P6" s="42"/>
    </row>
    <row r="8" spans="2:16">
      <c r="B8" s="6" t="s">
        <v>21</v>
      </c>
      <c r="J8" s="6" t="s">
        <v>21</v>
      </c>
    </row>
    <row r="9" spans="2:16">
      <c r="B9" s="6"/>
      <c r="J9" s="6"/>
    </row>
    <row r="10" spans="2:16" ht="36.75" customHeight="1">
      <c r="C10" s="33" t="s">
        <v>22</v>
      </c>
      <c r="D10" s="3"/>
      <c r="E10" s="33" t="s">
        <v>23</v>
      </c>
      <c r="F10" s="3"/>
      <c r="G10" s="34" t="s">
        <v>2</v>
      </c>
      <c r="K10" s="7" t="s">
        <v>22</v>
      </c>
      <c r="L10" s="3"/>
      <c r="M10" s="7" t="s">
        <v>23</v>
      </c>
      <c r="N10" s="3"/>
      <c r="O10" s="8" t="s">
        <v>2</v>
      </c>
    </row>
    <row r="11" spans="2:16" ht="24.75" customHeight="1">
      <c r="C11" s="10">
        <v>170000</v>
      </c>
      <c r="D11" s="3" t="s">
        <v>24</v>
      </c>
      <c r="E11" s="29"/>
      <c r="F11" s="3" t="s">
        <v>4</v>
      </c>
      <c r="G11" s="10">
        <f>E11*C11</f>
        <v>0</v>
      </c>
      <c r="K11" s="10">
        <v>170000</v>
      </c>
      <c r="L11" s="3" t="s">
        <v>24</v>
      </c>
      <c r="M11" s="20">
        <v>5</v>
      </c>
      <c r="N11" s="3" t="s">
        <v>4</v>
      </c>
      <c r="O11" s="10">
        <f>M11*K11</f>
        <v>850000</v>
      </c>
    </row>
    <row r="12" spans="2:16">
      <c r="C12" s="11"/>
      <c r="D12" s="3"/>
      <c r="E12" s="12"/>
      <c r="F12" s="3"/>
      <c r="G12" s="13"/>
      <c r="K12" s="11"/>
      <c r="L12" s="3"/>
      <c r="M12" s="12"/>
      <c r="N12" s="3"/>
      <c r="O12" s="13"/>
    </row>
    <row r="13" spans="2:16">
      <c r="C13" s="11"/>
      <c r="D13" s="3"/>
      <c r="E13" s="12"/>
      <c r="F13" s="3"/>
      <c r="G13" s="34" t="s">
        <v>7</v>
      </c>
      <c r="K13" s="11"/>
      <c r="L13" s="3"/>
      <c r="M13" s="12"/>
      <c r="N13" s="3"/>
      <c r="O13" s="8" t="s">
        <v>7</v>
      </c>
    </row>
    <row r="14" spans="2:16" ht="33.75" customHeight="1">
      <c r="G14" s="25">
        <f>G11</f>
        <v>0</v>
      </c>
      <c r="O14" s="17">
        <f>O11</f>
        <v>850000</v>
      </c>
    </row>
  </sheetData>
  <sheetProtection algorithmName="SHA-512" hashValue="Dgh5Duwa8ubnw8/6xVt0hc7cNPzfSNmWLLXDXeuuw/UMMNOdjOIP76z8bpn4nNFt2XA1iPbkyPap0rZXq071Ig==" saltValue="xbgHHEzpzXJEZM5bD5wnfg==" spinCount="100000" sheet="1" objects="1" scenarios="1"/>
  <mergeCells count="6">
    <mergeCell ref="B1:E1"/>
    <mergeCell ref="J1:M1"/>
    <mergeCell ref="B4:G4"/>
    <mergeCell ref="J4:O4"/>
    <mergeCell ref="B6:H6"/>
    <mergeCell ref="J6:P6"/>
  </mergeCells>
  <phoneticPr fontId="3"/>
  <printOptions horizontalCentered="1"/>
  <pageMargins left="0.25" right="0.25" top="0.75" bottom="0.75" header="0.3" footer="0.3"/>
  <pageSetup paperSize="9" scale="80" orientation="portrait" r:id="rId1"/>
  <colBreaks count="1" manualBreakCount="1">
    <brk id="8" max="1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89AA-0B7D-4F3E-B47D-E1F21F102F16}">
  <sheetPr>
    <tabColor theme="6"/>
  </sheetPr>
  <dimension ref="B1:T20"/>
  <sheetViews>
    <sheetView showGridLines="0" view="pageBreakPreview" zoomScale="85" zoomScaleNormal="90" zoomScaleSheetLayoutView="85" workbookViewId="0"/>
  </sheetViews>
  <sheetFormatPr defaultColWidth="8.25" defaultRowHeight="14.25"/>
  <cols>
    <col min="1" max="1" width="2.5" style="4" customWidth="1"/>
    <col min="2" max="2" width="8.875" style="4" customWidth="1"/>
    <col min="3" max="3" width="30" style="4" customWidth="1"/>
    <col min="4" max="4" width="7.125" style="4" customWidth="1"/>
    <col min="5" max="5" width="18.25" style="4" customWidth="1"/>
    <col min="6" max="6" width="7.125" style="4" customWidth="1"/>
    <col min="7" max="7" width="18.25" style="4" customWidth="1"/>
    <col min="8" max="8" width="8.875" style="4" customWidth="1"/>
    <col min="9" max="9" width="20.5" style="4" customWidth="1"/>
    <col min="10" max="10" width="5.125" style="4" customWidth="1"/>
    <col min="11" max="11" width="2.5" style="4" customWidth="1"/>
    <col min="12" max="12" width="8.875" style="4" customWidth="1"/>
    <col min="13" max="13" width="30" style="4" customWidth="1"/>
    <col min="14" max="14" width="7.125" style="4" customWidth="1"/>
    <col min="15" max="15" width="18.25" style="4" customWidth="1"/>
    <col min="16" max="16" width="7.125" style="4" customWidth="1"/>
    <col min="17" max="17" width="18.25" style="4" customWidth="1"/>
    <col min="18" max="18" width="8.875" style="4" customWidth="1"/>
    <col min="19" max="19" width="20.5" style="4" customWidth="1"/>
    <col min="20" max="20" width="5.125" style="4" customWidth="1"/>
    <col min="21" max="16384" width="8.25" style="4"/>
  </cols>
  <sheetData>
    <row r="1" spans="2:20" ht="24.75" customHeight="1">
      <c r="B1" s="40" t="s">
        <v>25</v>
      </c>
      <c r="C1" s="40"/>
      <c r="D1" s="40"/>
      <c r="E1" s="40"/>
      <c r="F1" s="19"/>
      <c r="G1" s="19"/>
      <c r="H1" s="1"/>
      <c r="I1" s="2"/>
      <c r="J1" s="3"/>
      <c r="L1" s="40" t="s">
        <v>25</v>
      </c>
      <c r="M1" s="40"/>
      <c r="N1" s="40"/>
      <c r="O1" s="40"/>
      <c r="P1" s="19"/>
      <c r="Q1" s="19"/>
      <c r="R1" s="1"/>
      <c r="S1" s="2"/>
      <c r="T1" s="3"/>
    </row>
    <row r="2" spans="2:20" ht="23.25" customHeight="1">
      <c r="B2" s="4" t="s">
        <v>9</v>
      </c>
      <c r="G2" s="43" t="s">
        <v>0</v>
      </c>
      <c r="H2" s="43"/>
      <c r="I2" s="2"/>
      <c r="L2" s="4" t="s">
        <v>9</v>
      </c>
      <c r="Q2" s="43" t="s">
        <v>0</v>
      </c>
      <c r="R2" s="43"/>
      <c r="S2" s="2" t="s">
        <v>26</v>
      </c>
    </row>
    <row r="3" spans="2:20" ht="26.25" customHeight="1">
      <c r="G3" s="43" t="s">
        <v>8</v>
      </c>
      <c r="H3" s="43"/>
      <c r="I3" s="31" t="s">
        <v>10</v>
      </c>
      <c r="Q3" s="43" t="s">
        <v>8</v>
      </c>
      <c r="R3" s="43"/>
      <c r="S3" s="2" t="s">
        <v>10</v>
      </c>
    </row>
    <row r="4" spans="2:20" ht="24.75" customHeight="1">
      <c r="B4" s="41" t="s">
        <v>17</v>
      </c>
      <c r="C4" s="41"/>
      <c r="D4" s="41"/>
      <c r="E4" s="41"/>
      <c r="F4" s="41"/>
      <c r="G4" s="41"/>
      <c r="H4" s="41"/>
      <c r="I4" s="41"/>
      <c r="J4" s="5"/>
      <c r="L4" s="41" t="s">
        <v>27</v>
      </c>
      <c r="M4" s="41"/>
      <c r="N4" s="41"/>
      <c r="O4" s="41"/>
      <c r="P4" s="41"/>
      <c r="Q4" s="41"/>
      <c r="R4" s="41"/>
      <c r="S4" s="41"/>
      <c r="T4" s="5"/>
    </row>
    <row r="6" spans="2:20" ht="23.25" customHeight="1">
      <c r="B6" s="42" t="s">
        <v>20</v>
      </c>
      <c r="C6" s="42"/>
      <c r="D6" s="42"/>
      <c r="E6" s="42"/>
      <c r="F6" s="42"/>
      <c r="G6" s="42"/>
      <c r="H6" s="42"/>
      <c r="I6" s="42"/>
      <c r="J6" s="42"/>
      <c r="L6" s="42" t="s">
        <v>20</v>
      </c>
      <c r="M6" s="42"/>
      <c r="N6" s="42"/>
      <c r="O6" s="42"/>
      <c r="P6" s="42"/>
      <c r="Q6" s="42"/>
      <c r="R6" s="42"/>
      <c r="S6" s="42"/>
      <c r="T6" s="42"/>
    </row>
    <row r="8" spans="2:20">
      <c r="B8" s="6" t="s">
        <v>21</v>
      </c>
      <c r="L8" s="6" t="s">
        <v>21</v>
      </c>
    </row>
    <row r="9" spans="2:20" ht="13.5" customHeight="1">
      <c r="B9" s="6"/>
      <c r="L9" s="6"/>
    </row>
    <row r="10" spans="2:20" ht="99" customHeight="1" thickBot="1">
      <c r="C10" s="39" t="s">
        <v>28</v>
      </c>
      <c r="D10" s="3"/>
      <c r="E10" s="33" t="s">
        <v>22</v>
      </c>
      <c r="F10" s="22"/>
      <c r="G10" s="33" t="s">
        <v>29</v>
      </c>
      <c r="H10" s="3"/>
      <c r="I10" s="34" t="s">
        <v>2</v>
      </c>
      <c r="M10" s="21" t="s">
        <v>28</v>
      </c>
      <c r="N10" s="3"/>
      <c r="O10" s="7" t="s">
        <v>22</v>
      </c>
      <c r="P10" s="22"/>
      <c r="Q10" s="7" t="s">
        <v>29</v>
      </c>
      <c r="R10" s="3"/>
      <c r="S10" s="8" t="s">
        <v>2</v>
      </c>
    </row>
    <row r="11" spans="2:20" ht="24.75" customHeight="1" thickBot="1">
      <c r="C11" s="23"/>
      <c r="D11" s="3" t="s">
        <v>3</v>
      </c>
      <c r="E11" s="10">
        <v>85000</v>
      </c>
      <c r="F11" s="3" t="s">
        <v>3</v>
      </c>
      <c r="G11" s="29"/>
      <c r="H11" s="3" t="s">
        <v>4</v>
      </c>
      <c r="I11" s="10">
        <f>IF(C11="○",E11*G11,0)</f>
        <v>0</v>
      </c>
      <c r="M11" s="23"/>
      <c r="N11" s="3" t="s">
        <v>3</v>
      </c>
      <c r="O11" s="10">
        <v>85000</v>
      </c>
      <c r="P11" s="3" t="s">
        <v>3</v>
      </c>
      <c r="Q11" s="20"/>
      <c r="R11" s="3" t="s">
        <v>4</v>
      </c>
      <c r="S11" s="18">
        <f>IF(M11="○",O11*Q11,0)</f>
        <v>0</v>
      </c>
    </row>
    <row r="12" spans="2:20">
      <c r="C12" s="11"/>
      <c r="D12" s="3"/>
      <c r="E12" s="12"/>
      <c r="F12" s="3"/>
      <c r="G12" s="12"/>
      <c r="H12" s="3"/>
      <c r="I12" s="12"/>
      <c r="M12" s="11"/>
      <c r="N12" s="3"/>
      <c r="O12" s="12"/>
      <c r="P12" s="3"/>
      <c r="Q12" s="12"/>
      <c r="R12" s="3"/>
      <c r="S12" s="13"/>
    </row>
    <row r="13" spans="2:20" ht="95.25" customHeight="1" thickBot="1">
      <c r="C13" s="39" t="s">
        <v>30</v>
      </c>
      <c r="D13" s="3"/>
      <c r="E13" s="33" t="s">
        <v>22</v>
      </c>
      <c r="F13" s="3"/>
      <c r="G13" s="33" t="s">
        <v>29</v>
      </c>
      <c r="H13" s="3"/>
      <c r="I13" s="34" t="s">
        <v>2</v>
      </c>
      <c r="M13" s="21" t="s">
        <v>30</v>
      </c>
      <c r="N13" s="3"/>
      <c r="O13" s="7" t="s">
        <v>22</v>
      </c>
      <c r="P13" s="3"/>
      <c r="Q13" s="7" t="s">
        <v>29</v>
      </c>
      <c r="R13" s="3"/>
      <c r="S13" s="8" t="s">
        <v>2</v>
      </c>
    </row>
    <row r="14" spans="2:20" ht="24.75" customHeight="1" thickBot="1">
      <c r="C14" s="23"/>
      <c r="D14" s="3" t="s">
        <v>3</v>
      </c>
      <c r="E14" s="10">
        <v>75000</v>
      </c>
      <c r="F14" s="3" t="s">
        <v>3</v>
      </c>
      <c r="G14" s="29"/>
      <c r="H14" s="3" t="s">
        <v>4</v>
      </c>
      <c r="I14" s="10">
        <f>IF(C14="○",E14*G14,0)</f>
        <v>0</v>
      </c>
      <c r="M14" s="23"/>
      <c r="N14" s="3" t="s">
        <v>3</v>
      </c>
      <c r="O14" s="10">
        <v>75000</v>
      </c>
      <c r="P14" s="3" t="s">
        <v>3</v>
      </c>
      <c r="Q14" s="20"/>
      <c r="R14" s="3" t="s">
        <v>4</v>
      </c>
      <c r="S14" s="18">
        <f>IF(M14="○",O14*Q14,0)</f>
        <v>0</v>
      </c>
    </row>
    <row r="15" spans="2:20">
      <c r="C15" s="11"/>
      <c r="D15" s="3"/>
      <c r="E15" s="12"/>
      <c r="F15" s="3"/>
      <c r="G15" s="12"/>
      <c r="H15" s="3"/>
      <c r="I15" s="12"/>
      <c r="M15" s="11"/>
      <c r="N15" s="3"/>
      <c r="O15" s="12"/>
      <c r="P15" s="3"/>
      <c r="Q15" s="12"/>
      <c r="R15" s="3"/>
      <c r="S15" s="13"/>
    </row>
    <row r="16" spans="2:20" ht="96.75" customHeight="1" thickBot="1">
      <c r="C16" s="39" t="s">
        <v>31</v>
      </c>
      <c r="D16" s="3"/>
      <c r="E16" s="33" t="s">
        <v>22</v>
      </c>
      <c r="F16" s="3"/>
      <c r="G16" s="33" t="s">
        <v>29</v>
      </c>
      <c r="H16" s="3"/>
      <c r="I16" s="34" t="s">
        <v>2</v>
      </c>
      <c r="M16" s="21" t="s">
        <v>31</v>
      </c>
      <c r="N16" s="3"/>
      <c r="O16" s="7" t="s">
        <v>22</v>
      </c>
      <c r="P16" s="3"/>
      <c r="Q16" s="7" t="s">
        <v>29</v>
      </c>
      <c r="R16" s="3"/>
      <c r="S16" s="8" t="s">
        <v>2</v>
      </c>
    </row>
    <row r="17" spans="2:19" ht="24.75" customHeight="1" thickBot="1">
      <c r="C17" s="23"/>
      <c r="D17" s="3" t="s">
        <v>3</v>
      </c>
      <c r="E17" s="10">
        <v>50000</v>
      </c>
      <c r="F17" s="3" t="s">
        <v>3</v>
      </c>
      <c r="G17" s="29"/>
      <c r="H17" s="3" t="s">
        <v>4</v>
      </c>
      <c r="I17" s="10">
        <f>IF(C17="○",E17*G17,0)</f>
        <v>0</v>
      </c>
      <c r="M17" s="23" t="s">
        <v>32</v>
      </c>
      <c r="N17" s="3" t="s">
        <v>3</v>
      </c>
      <c r="O17" s="10">
        <v>50000</v>
      </c>
      <c r="P17" s="3" t="s">
        <v>3</v>
      </c>
      <c r="Q17" s="20">
        <v>30</v>
      </c>
      <c r="R17" s="3" t="s">
        <v>4</v>
      </c>
      <c r="S17" s="18">
        <f>IF(M17="○",O17*Q17,0)</f>
        <v>1500000</v>
      </c>
    </row>
    <row r="18" spans="2:19" ht="24.75" customHeight="1">
      <c r="C18" s="30" t="str">
        <f>IF(COUNTIF(C11:C17,"○")&gt;=2,"〇は一つしか選択できません","")</f>
        <v/>
      </c>
      <c r="D18" s="3"/>
      <c r="E18" s="12"/>
      <c r="F18" s="12"/>
      <c r="G18" s="12"/>
      <c r="H18" s="3"/>
      <c r="I18" s="12"/>
      <c r="M18" s="24"/>
      <c r="N18" s="3"/>
      <c r="O18" s="12"/>
      <c r="P18" s="12"/>
      <c r="Q18" s="12"/>
      <c r="R18" s="3"/>
      <c r="S18" s="13"/>
    </row>
    <row r="19" spans="2:19">
      <c r="C19" s="11"/>
      <c r="D19" s="3"/>
      <c r="E19" s="12"/>
      <c r="F19" s="12"/>
      <c r="G19" s="12"/>
      <c r="H19" s="3"/>
      <c r="I19" s="34" t="s">
        <v>7</v>
      </c>
      <c r="M19" s="11"/>
      <c r="N19" s="3"/>
      <c r="O19" s="12"/>
      <c r="P19" s="12"/>
      <c r="Q19" s="12"/>
      <c r="R19" s="3"/>
      <c r="S19" s="8" t="s">
        <v>7</v>
      </c>
    </row>
    <row r="20" spans="2:19" ht="33.75" customHeight="1">
      <c r="B20" s="44"/>
      <c r="C20" s="44"/>
      <c r="D20" s="44"/>
      <c r="E20" s="44"/>
      <c r="F20" s="44"/>
      <c r="G20" s="44"/>
      <c r="H20" s="44"/>
      <c r="I20" s="25">
        <f>MAX(I11,I14,I17)</f>
        <v>0</v>
      </c>
      <c r="L20" s="44"/>
      <c r="M20" s="44"/>
      <c r="N20" s="44"/>
      <c r="O20" s="44"/>
      <c r="P20" s="44"/>
      <c r="Q20" s="44"/>
      <c r="R20" s="44"/>
      <c r="S20" s="17">
        <f>MAX(S11,S14,S17)</f>
        <v>1500000</v>
      </c>
    </row>
  </sheetData>
  <sheetProtection algorithmName="SHA-512" hashValue="L9HFI60GFiNbnyyAfYkq068n5MdRxRycH5lFdSNDLABg7o7AzYlZwBVJ+eZfHk2P9mLGfez1AOFlYFSVgiCSpg==" saltValue="WR+vMcOg/0xuWR3kyiWgMA==" spinCount="100000" sheet="1" objects="1" scenarios="1"/>
  <mergeCells count="12">
    <mergeCell ref="B4:I4"/>
    <mergeCell ref="L4:S4"/>
    <mergeCell ref="B6:J6"/>
    <mergeCell ref="L6:T6"/>
    <mergeCell ref="B20:H20"/>
    <mergeCell ref="L20:R20"/>
    <mergeCell ref="B1:E1"/>
    <mergeCell ref="L1:O1"/>
    <mergeCell ref="G2:H2"/>
    <mergeCell ref="Q2:R2"/>
    <mergeCell ref="G3:H3"/>
    <mergeCell ref="Q3:R3"/>
  </mergeCells>
  <phoneticPr fontId="3"/>
  <conditionalFormatting sqref="C11 C14 C17">
    <cfRule type="expression" dxfId="6" priority="1">
      <formula>COUNTIF($C$11:$C$17,"○")&gt;=2</formula>
    </cfRule>
  </conditionalFormatting>
  <conditionalFormatting sqref="C11">
    <cfRule type="containsBlanks" dxfId="5" priority="4">
      <formula>LEN(TRIM(C11))=0</formula>
    </cfRule>
  </conditionalFormatting>
  <conditionalFormatting sqref="C14">
    <cfRule type="containsBlanks" dxfId="4" priority="3">
      <formula>LEN(TRIM(C14))=0</formula>
    </cfRule>
  </conditionalFormatting>
  <conditionalFormatting sqref="C17">
    <cfRule type="containsBlanks" dxfId="3" priority="2">
      <formula>LEN(TRIM(C17))=0</formula>
    </cfRule>
  </conditionalFormatting>
  <conditionalFormatting sqref="M11">
    <cfRule type="containsBlanks" dxfId="2" priority="7">
      <formula>LEN(TRIM(M11))=0</formula>
    </cfRule>
  </conditionalFormatting>
  <conditionalFormatting sqref="M14">
    <cfRule type="containsBlanks" dxfId="1" priority="6">
      <formula>LEN(TRIM(M14))=0</formula>
    </cfRule>
  </conditionalFormatting>
  <conditionalFormatting sqref="M17">
    <cfRule type="containsBlanks" dxfId="0" priority="5">
      <formula>LEN(TRIM(M17))=0</formula>
    </cfRule>
  </conditionalFormatting>
  <dataValidations count="1">
    <dataValidation type="list" allowBlank="1" showInputMessage="1" showErrorMessage="1" sqref="M11 M14 M17 C11 C14 C17" xr:uid="{A2D5A030-E39F-440A-93F8-1A5F088F927E}">
      <formula1>"○"</formula1>
    </dataValidation>
  </dataValidations>
  <printOptions horizontalCentered="1"/>
  <pageMargins left="0.25" right="0.25" top="0.75" bottom="0.75" header="0.3" footer="0.3"/>
  <pageSetup paperSize="9" scale="72" orientation="portrait" r:id="rId1"/>
  <colBreaks count="1" manualBreakCount="1">
    <brk id="10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【有床診複数】物価</vt:lpstr>
      <vt:lpstr>【無床診複数】物価</vt:lpstr>
      <vt:lpstr>【薬局複数】物価</vt:lpstr>
      <vt:lpstr>【無床診複数】物価!Print_Area</vt:lpstr>
      <vt:lpstr>【薬局複数】物価!Print_Area</vt:lpstr>
      <vt:lpstr>【有床診複数】物価!Print_Area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高見　昌宏</dc:creator>
  <cp:lastModifiedBy>千田　啓太</cp:lastModifiedBy>
  <cp:lastPrinted>2026-06-02T05:50:39Z</cp:lastPrinted>
  <dcterms:created xsi:type="dcterms:W3CDTF">2026-02-09T01:56:59Z</dcterms:created>
  <dcterms:modified xsi:type="dcterms:W3CDTF">2026-06-03T06:27:32Z</dcterms:modified>
</cp:coreProperties>
</file>