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8C079300-708D-4252-ACE8-FD4F3F38F50F}" xr6:coauthVersionLast="47" xr6:coauthVersionMax="47" xr10:uidLastSave="{00000000-0000-0000-0000-000000000000}"/>
  <bookViews>
    <workbookView xWindow="-120" yWindow="-120" windowWidth="29040" windowHeight="15720" tabRatio="870" xr2:uid="{00000000-000D-0000-FFFF-FFFF00000000}"/>
  </bookViews>
  <sheets>
    <sheet name="【医科】賃金改善報告" sheetId="97" r:id="rId1"/>
    <sheet name="基準額計算シート" sheetId="134" r:id="rId2"/>
    <sheet name="【医科】別紙（2％超部分）" sheetId="111" r:id="rId3"/>
    <sheet name="【参考】集計用シート（賃上げ支援事業）" sheetId="98" state="hidden" r:id="rId4"/>
    <sheet name="都道府県リスト" sheetId="62" state="hidden" r:id="rId5"/>
  </sheets>
  <definedNames>
    <definedName name="_xlnm._FilterDatabase" localSheetId="0" hidden="1">【医科】賃金改善報告!$A$11:$AB$47</definedName>
    <definedName name="_xlnm._FilterDatabase" localSheetId="2" hidden="1">'【医科】別紙（2％超部分）'!$A$3:$M$4</definedName>
    <definedName name="_xlnm.Print_Area" localSheetId="0">【医科】賃金改善報告!$A$1:$W$47</definedName>
    <definedName name="_xlnm.Print_Area" localSheetId="2">'【医科】別紙（2％超部分）'!$A$1:$S$22</definedName>
    <definedName name="_xlnm.Print_Area" localSheetId="1">基準額計算シート!$A$1:$I$32</definedName>
    <definedName name="_xlnm.Print_Area">#REF!</definedName>
    <definedName name="_xlnm.Print_Titles" localSheetId="0">【医科】賃金改善報告!$1:$10</definedName>
    <definedName name="_xlnm.Print_Titles" localSheetId="2">'【医科】別紙（2％超部分）'!$1:$2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7" l="1"/>
  <c r="C31" i="134" l="1"/>
  <c r="N34" i="111" l="1"/>
  <c r="N35" i="111" s="1"/>
  <c r="M34" i="111"/>
  <c r="M35" i="111" s="1"/>
  <c r="N33" i="111"/>
  <c r="M33" i="111"/>
  <c r="O33" i="111" s="1"/>
  <c r="O32" i="111"/>
  <c r="O31" i="111"/>
  <c r="S5" i="111"/>
  <c r="N5" i="111"/>
  <c r="O5" i="111" s="1"/>
  <c r="S4" i="111"/>
  <c r="N4" i="111"/>
  <c r="O4" i="111" s="1"/>
  <c r="O34" i="111" l="1"/>
  <c r="O35" i="111" s="1"/>
  <c r="W47" i="97"/>
  <c r="W46" i="97"/>
  <c r="W45" i="97"/>
  <c r="W44" i="97"/>
  <c r="W42" i="97"/>
  <c r="W41" i="97"/>
  <c r="W40" i="97"/>
  <c r="W39" i="97"/>
  <c r="W37" i="97"/>
  <c r="W36" i="97"/>
  <c r="W35" i="97"/>
  <c r="W34" i="97"/>
  <c r="W32" i="97"/>
  <c r="W31" i="97"/>
  <c r="W30" i="97"/>
  <c r="W29" i="97"/>
  <c r="W27" i="97"/>
  <c r="W26" i="97"/>
  <c r="W25" i="97"/>
  <c r="W24" i="97"/>
  <c r="W22" i="97"/>
  <c r="W21" i="97"/>
  <c r="W20" i="97"/>
  <c r="W19" i="97"/>
  <c r="W16" i="97"/>
  <c r="W15" i="97"/>
  <c r="W14" i="97"/>
  <c r="W13" i="97"/>
  <c r="W12" i="97"/>
  <c r="G24" i="134"/>
  <c r="W4" i="97" l="1"/>
  <c r="W6" i="97" s="1"/>
  <c r="R7" i="97" s="1"/>
  <c r="K47" i="97"/>
  <c r="K46" i="97"/>
  <c r="K45" i="97"/>
  <c r="K44" i="97"/>
  <c r="K42" i="97"/>
  <c r="K41" i="97"/>
  <c r="K40" i="97"/>
  <c r="K39" i="97"/>
  <c r="K37" i="97"/>
  <c r="K36" i="97"/>
  <c r="K35" i="97"/>
  <c r="K34" i="97"/>
  <c r="K32" i="97"/>
  <c r="K31" i="97"/>
  <c r="K30" i="97"/>
  <c r="K29" i="97"/>
  <c r="K27" i="97"/>
  <c r="K26" i="97"/>
  <c r="K25" i="97"/>
  <c r="K24" i="97"/>
  <c r="K22" i="97"/>
  <c r="K21" i="97"/>
  <c r="K20" i="97"/>
  <c r="K19" i="97"/>
  <c r="K15" i="97"/>
  <c r="K14" i="97"/>
  <c r="K13" i="97"/>
  <c r="K12" i="97"/>
  <c r="G30" i="134" l="1"/>
  <c r="G27" i="134"/>
  <c r="C10" i="134"/>
  <c r="G13" i="134" l="1"/>
  <c r="G10" i="134"/>
  <c r="I5" i="111"/>
  <c r="I4" i="111"/>
  <c r="K16" i="97" s="1"/>
  <c r="D5" i="111"/>
  <c r="E5" i="111"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K4" i="97" l="1"/>
  <c r="K6" i="97" s="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1"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1"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1" authorId="0" shapeId="0" xr:uid="{4BDA95E0-50C5-48C3-82A8-F7A7DF10E68E}">
      <text>
        <r>
          <rPr>
            <b/>
            <sz val="9"/>
            <color indexed="81"/>
            <rFont val="MS P ゴシック"/>
            <family val="3"/>
            <charset val="128"/>
          </rPr>
          <t>「③月数の期間中における対象職員数の延べ人数」÷「③月数」
例：（４月の対象職員100名＋５月の対象職員100名）÷２ヶ月</t>
        </r>
      </text>
    </comment>
    <comment ref="O11" authorId="0" shapeId="0" xr:uid="{ADBB0174-6E13-4BA8-ACCB-A14E71D91C5C}">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<sst xmlns="http://schemas.openxmlformats.org/spreadsheetml/2006/main" count="729" uniqueCount="183">
  <si>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</si>
  <si>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</si>
  <si>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</si>
  <si>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</si>
  <si>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</si>
  <si>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</si>
  <si>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</si>
  <si>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</si>
  <si>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</si>
  <si>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</si>
  <si>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</si>
  <si>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</si>
  <si>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</si>
  <si>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</si>
  <si>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</si>
  <si>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</si>
  <si>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</si>
  <si>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</si>
  <si>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</si>
  <si>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</si>
  <si>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</si>
  <si>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</si>
  <si>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</si>
  <si>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</si>
  <si>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</si>
  <si>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</si>
  <si>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</si>
  <si>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</si>
  <si>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</si>
  <si>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</si>
  <si>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</si>
  <si>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</si>
  <si>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</si>
  <si>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</si>
  <si>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</si>
  <si>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</si>
  <si>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</si>
  <si>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</si>
  <si>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</si>
  <si>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</si>
  <si>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</si>
  <si>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</si>
  <si>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</si>
  <si>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</si>
  <si>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</si>
  <si>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</si>
  <si>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</si>
  <si>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</si>
  <si>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</si>
  <si>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</si>
  <si>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開設者：</t>
    <rPh sb="0" eb="3">
      <t>カイセツシャ</t>
    </rPh>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</si>
  <si>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</si>
  <si>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</si>
  <si>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</si>
  <si>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</si>
  <si>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</si>
  <si>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</si>
  <si>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</si>
  <si>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</si>
  <si>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</si>
  <si>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</si>
  <si>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</si>
  <si>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</si>
  <si>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</si>
  <si>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</si>
  <si>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</si>
  <si>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</si>
  <si>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</si>
  <si>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</si>
  <si>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</si>
  <si>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</si>
  <si>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</si>
  <si>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</si>
  <si>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</si>
  <si>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</si>
  <si>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</si>
  <si>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</si>
  <si>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</si>
  <si>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</si>
  <si>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</si>
  <si>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</si>
  <si>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</si>
  <si>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</si>
  <si>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</si>
  <si>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</si>
  <si>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</si>
  <si>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</si>
  <si>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</si>
  <si>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</si>
  <si>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</si>
  <si>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</si>
  <si>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</si>
  <si>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</si>
  <si>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</si>
  <si>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</si>
  <si>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</si>
  <si>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</si>
  <si>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</si>
  <si>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</si>
  <si>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</si>
  <si>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</si>
  <si>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</si>
  <si>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</si>
  <si>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</si>
  <si>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</si>
  <si>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</si>
  <si>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</si>
  <si>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賃金改善（全体）の内容</t>
    <rPh sb="0" eb="2">
      <t>チンギン</t>
    </rPh>
    <rPh sb="2" eb="4">
      <t>カイゼン</t>
    </rPh>
    <rPh sb="5" eb="7">
      <t>ゼンタイ</t>
    </rPh>
    <rPh sb="9" eb="11">
      <t>ナイヨウ</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</si>
  <si>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</si>
  <si>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</si>
  <si>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</si>
  <si>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</si>
  <si>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</si>
  <si>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</si>
  <si>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</si>
  <si>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</si>
  <si>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</si>
  <si>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❸：賃上げ支援事業の申請額（直接入力　千円未満切り捨て）</t>
    <rPh sb="2" eb="4">
      <t>チンア</t>
    </rPh>
    <rPh sb="5" eb="7">
      <t>シエン</t>
    </rPh>
    <rPh sb="7" eb="9">
      <t>ジギョウ</t>
    </rPh>
    <rPh sb="10" eb="12">
      <t>シンセイ</t>
    </rPh>
    <rPh sb="12" eb="13">
      <t>ガク</t>
    </rPh>
    <rPh sb="14" eb="16">
      <t>チョクセツ</t>
    </rPh>
    <rPh sb="16" eb="18">
      <t>ニュウリョク</t>
    </rPh>
    <rPh sb="19" eb="23">
      <t>センエンミマン</t>
    </rPh>
    <rPh sb="23" eb="24">
      <t>キ</t>
    </rPh>
    <rPh sb="25" eb="26">
      <t>ス</t>
    </rPh>
    <phoneticPr fontId="31"/>
  </si>
  <si>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</si>
  <si>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</si>
  <si>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医科診療所の名称：</t>
    <rPh sb="0" eb="2">
      <t>イカ</t>
    </rPh>
    <rPh sb="2" eb="5">
      <t>シンリョウジョ</t>
    </rPh>
    <rPh sb="6" eb="8">
      <t>メイショウ</t>
    </rPh>
    <phoneticPr fontId="32"/>
  </si>
  <si>
    <t>入力欄</t>
    <rPh sb="0" eb="2">
      <t>ニュウリョク</t>
    </rPh>
    <rPh sb="2" eb="3">
      <t>ラン</t>
    </rPh>
    <phoneticPr fontId="31"/>
  </si>
  <si>
    <t>入力・自動計算欄</t>
    <rPh sb="0" eb="2">
      <t>ニュウリョク</t>
    </rPh>
    <rPh sb="3" eb="7">
      <t>ジドウケイサン</t>
    </rPh>
    <rPh sb="7" eb="8">
      <t>ラン</t>
    </rPh>
    <phoneticPr fontId="31"/>
  </si>
  <si>
    <t>令和8年6月1日時点の令和8年度診療報酬改定による見直し後のベースアップ評価料の届出</t>
    <rPh sb="0" eb="2">
      <t>レイワ</t>
    </rPh>
    <rPh sb="3" eb="4">
      <t>ネン</t>
    </rPh>
    <rPh sb="5" eb="6">
      <t>ガツ</t>
    </rPh>
    <rPh sb="7" eb="8">
      <t>ニチ</t>
    </rPh>
    <rPh sb="8" eb="10">
      <t>ジテン</t>
    </rPh>
    <rPh sb="40" eb="42">
      <t>トドケデ</t>
    </rPh>
    <phoneticPr fontId="2"/>
  </si>
  <si>
    <t>令和8年3月1日時点のベースアップ評価料の届出</t>
    <phoneticPr fontId="31"/>
  </si>
  <si>
    <t>❷補助対象経費（自動計算）≧❸申請額の判定（×は〇になるように基準額から減額が必要）</t>
    <rPh sb="15" eb="18">
      <t>シンセイガク</t>
    </rPh>
    <rPh sb="19" eb="21">
      <t>ハンテイ</t>
    </rPh>
    <rPh sb="31" eb="34">
      <t>キジュンガク</t>
    </rPh>
    <rPh sb="36" eb="38">
      <t>ゲンガク</t>
    </rPh>
    <rPh sb="39" eb="41">
      <t>ヒツヨウ</t>
    </rPh>
    <phoneticPr fontId="31"/>
  </si>
  <si>
    <t>①無床診療所（医科・歯科） 基準額　　150,000円</t>
    <rPh sb="1" eb="3">
      <t>ムショウ</t>
    </rPh>
    <rPh sb="3" eb="6">
      <t>シンリョウジョ</t>
    </rPh>
    <rPh sb="7" eb="9">
      <t>イカ</t>
    </rPh>
    <rPh sb="10" eb="12">
      <t>シカ</t>
    </rPh>
    <rPh sb="14" eb="17">
      <t>キジュンガク</t>
    </rPh>
    <rPh sb="26" eb="27">
      <t>エン</t>
    </rPh>
    <phoneticPr fontId="39"/>
  </si>
  <si>
    <t>②有床診療所（医科・歯科） 基準額　下記のとおり計算</t>
    <rPh sb="1" eb="3">
      <t>ユウショウ</t>
    </rPh>
    <rPh sb="3" eb="6">
      <t>シンリョウジョ</t>
    </rPh>
    <rPh sb="7" eb="9">
      <t>イカ</t>
    </rPh>
    <rPh sb="10" eb="12">
      <t>シカ</t>
    </rPh>
    <rPh sb="14" eb="17">
      <t>キジュンガク</t>
    </rPh>
    <rPh sb="18" eb="20">
      <t>カキ</t>
    </rPh>
    <rPh sb="24" eb="26">
      <t>ケイサン</t>
    </rPh>
    <phoneticPr fontId="39"/>
  </si>
  <si>
    <t>対象病床数
(自動計算)</t>
    <rPh sb="0" eb="2">
      <t>タイショウ</t>
    </rPh>
    <rPh sb="2" eb="5">
      <t>ビョウショウスウ</t>
    </rPh>
    <rPh sb="7" eb="9">
      <t>ジドウ</t>
    </rPh>
    <rPh sb="9" eb="11">
      <t>ケイサン</t>
    </rPh>
    <phoneticPr fontId="32"/>
  </si>
  <si>
    <t>単価
（３床以上の場合）</t>
    <rPh sb="0" eb="2">
      <t>タンカ</t>
    </rPh>
    <rPh sb="5" eb="6">
      <t>ユカ</t>
    </rPh>
    <rPh sb="6" eb="8">
      <t>イジョウ</t>
    </rPh>
    <rPh sb="9" eb="11">
      <t>バアイ</t>
    </rPh>
    <phoneticPr fontId="32"/>
  </si>
  <si>
    <t>基準額</t>
    <rPh sb="0" eb="3">
      <t>キジュンガク</t>
    </rPh>
    <phoneticPr fontId="32"/>
  </si>
  <si>
    <t>×</t>
    <phoneticPr fontId="32"/>
  </si>
  <si>
    <t>＝</t>
    <phoneticPr fontId="32"/>
  </si>
  <si>
    <t>使用許可病床数
（R7.8.1時点）</t>
    <phoneticPr fontId="32"/>
  </si>
  <si>
    <t>単価
（２床以下の場合）</t>
    <rPh sb="0" eb="2">
      <t>タンカ</t>
    </rPh>
    <rPh sb="5" eb="6">
      <t>ユカ</t>
    </rPh>
    <rPh sb="6" eb="8">
      <t>イカ</t>
    </rPh>
    <rPh sb="9" eb="11">
      <t>バアイ</t>
    </rPh>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</si>
  <si>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</si>
  <si>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③訪問看護ステーション　基準額　228,000円</t>
    <rPh sb="1" eb="5">
      <t>ホウモンカンゴ</t>
    </rPh>
    <rPh sb="12" eb="15">
      <t>キジュンガク</t>
    </rPh>
    <rPh sb="23" eb="24">
      <t>エン</t>
    </rPh>
    <phoneticPr fontId="39"/>
  </si>
  <si>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</si>
  <si>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</si>
  <si>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</si>
  <si>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</si>
  <si>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</si>
  <si>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診療所等賃上げ支援事業　基準額計算シート（施設単位）</t>
    <rPh sb="12" eb="15">
      <t>キジュンガク</t>
    </rPh>
    <rPh sb="15" eb="17">
      <t>ケイサン</t>
    </rPh>
    <rPh sb="21" eb="23">
      <t>シセツ</t>
    </rPh>
    <rPh sb="23" eb="25">
      <t>タンイ</t>
    </rPh>
    <phoneticPr fontId="31"/>
  </si>
  <si>
    <t>保険医療機関コード（28＋点数表番号＋7桁の医療機関番号）</t>
    <rPh sb="0" eb="2">
      <t>ホケン</t>
    </rPh>
    <rPh sb="2" eb="4">
      <t>イリョウ</t>
    </rPh>
    <rPh sb="4" eb="6">
      <t>キカン</t>
    </rPh>
    <rPh sb="13" eb="16">
      <t>テンスウヒョウ</t>
    </rPh>
    <rPh sb="16" eb="18">
      <t>バンゴウ</t>
    </rPh>
    <rPh sb="20" eb="21">
      <t>ケタ</t>
    </rPh>
    <rPh sb="22" eb="28">
      <t>イリョウキカンバンゴウ</t>
    </rPh>
    <phoneticPr fontId="31"/>
  </si>
  <si>
    <t>賃金改善の総額（自動計算）</t>
    <rPh sb="8" eb="12">
      <t>ジドウケイサン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</si>
  <si>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</si>
  <si>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</si>
  <si>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</si>
  <si>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</si>
  <si>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</si>
  <si>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　○○</t>
    <phoneticPr fontId="31"/>
  </si>
  <si>
    <t>○○診療所</t>
    <rPh sb="2" eb="5">
      <t>シンリョウジョ</t>
    </rPh>
    <phoneticPr fontId="31"/>
  </si>
  <si>
    <t>〇</t>
  </si>
  <si>
    <t>引上げ割合</t>
    <rPh sb="0" eb="2">
      <t>ヒキア</t>
    </rPh>
    <rPh sb="3" eb="5">
      <t>ワリアイ</t>
    </rPh>
    <phoneticPr fontId="31"/>
  </si>
  <si>
    <t>引上げ割合（2％超）</t>
    <rPh sb="0" eb="2">
      <t>ヒキア</t>
    </rPh>
    <rPh sb="3" eb="5">
      <t>ワリアイ</t>
    </rPh>
    <rPh sb="8" eb="9">
      <t>チョウ</t>
    </rPh>
    <phoneticPr fontId="31"/>
  </si>
  <si>
    <t>平均</t>
    <rPh sb="0" eb="2">
      <t>ヘイキン</t>
    </rPh>
    <phoneticPr fontId="31"/>
  </si>
  <si>
    <t>看護職員
（２名）</t>
    <rPh sb="0" eb="4">
      <t>カンゴショクイン</t>
    </rPh>
    <rPh sb="7" eb="8">
      <t>メイ</t>
    </rPh>
    <phoneticPr fontId="31"/>
  </si>
  <si>
    <t>事務職員
（１名）</t>
    <rPh sb="0" eb="4">
      <t>ジムショクイン</t>
    </rPh>
    <rPh sb="7" eb="8">
      <t>メイ</t>
    </rPh>
    <phoneticPr fontId="31"/>
  </si>
  <si>
    <t>基本給（引上げ前）</t>
    <rPh sb="0" eb="3">
      <t>キホンキュウ</t>
    </rPh>
    <rPh sb="4" eb="5">
      <t>ヒ</t>
    </rPh>
    <rPh sb="5" eb="6">
      <t>ア</t>
    </rPh>
    <rPh sb="7" eb="8">
      <t>マエ</t>
    </rPh>
    <phoneticPr fontId="31"/>
  </si>
  <si>
    <t>引上げ額</t>
    <rPh sb="0" eb="1">
      <t>ヒ</t>
    </rPh>
    <rPh sb="1" eb="2">
      <t>ア</t>
    </rPh>
    <rPh sb="3" eb="4">
      <t>ガク</t>
    </rPh>
    <phoneticPr fontId="31"/>
  </si>
  <si>
    <t>引上げ額（2％超）</t>
    <rPh sb="0" eb="1">
      <t>ヒ</t>
    </rPh>
    <rPh sb="1" eb="2">
      <t>ア</t>
    </rPh>
    <rPh sb="3" eb="4">
      <t>ガク</t>
    </rPh>
    <rPh sb="7" eb="8">
      <t>チョウ</t>
    </rPh>
    <phoneticPr fontId="31"/>
  </si>
  <si>
    <t>計算式</t>
    <rPh sb="0" eb="3">
      <t>ケイサンシキ</t>
    </rPh>
    <phoneticPr fontId="31"/>
  </si>
  <si>
    <t>｛（10,800×2）＋（7,200×1）｝÷3人</t>
    <rPh sb="24" eb="25">
      <t>ニン</t>
    </rPh>
    <phoneticPr fontId="31"/>
  </si>
  <si>
    <t>具体例</t>
    <rPh sb="0" eb="3">
      <t>グタイレイ</t>
    </rPh>
    <phoneticPr fontId="31"/>
  </si>
  <si>
    <t>↓入力内容</t>
    <rPh sb="1" eb="3">
      <t>ニュウリョク</t>
    </rPh>
    <rPh sb="3" eb="5">
      <t>ナイヨウ</t>
    </rPh>
    <phoneticPr fontId="31"/>
  </si>
  <si>
    <r>
      <t>（別紙２－２）</t>
    </r>
    <r>
      <rPr>
        <b/>
        <sz val="14"/>
        <color rgb="FFFF0000"/>
        <rFont val="BIZ UDゴシック"/>
        <family val="3"/>
        <charset val="128"/>
      </rPr>
      <t>※医科診療所（施設単位）の報告（有床・無床も同じ様式）</t>
    </r>
    <rPh sb="1" eb="3">
      <t>ベッシ</t>
    </rPh>
    <rPh sb="8" eb="10">
      <t>イカ</t>
    </rPh>
    <rPh sb="10" eb="13">
      <t>シンリョウジョ</t>
    </rPh>
    <rPh sb="14" eb="16">
      <t>シセツ</t>
    </rPh>
    <rPh sb="16" eb="18">
      <t>タンイ</t>
    </rPh>
    <rPh sb="20" eb="22">
      <t>ホウコク</t>
    </rPh>
    <rPh sb="23" eb="25">
      <t>ユウショウ</t>
    </rPh>
    <rPh sb="26" eb="28">
      <t>ムショウ</t>
    </rPh>
    <rPh sb="29" eb="30">
      <t>オナ</t>
    </rPh>
    <rPh sb="31" eb="33">
      <t>ヨウシキ</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</si>
  <si>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</si>
  <si>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</si>
  <si>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</si>
  <si>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看護職員等（保健師、助産師、看護師及び准看護師）の賃金改善の内容</t>
    </r>
    <r>
      <rPr>
        <b/>
        <sz val="16"/>
        <color rgb="FFFF0000"/>
        <rFont val="BIZ UDゴシック"/>
        <family val="3"/>
        <charset val="128"/>
      </rPr>
      <t>（参考）</t>
    </r>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rPh sb="33" eb="35">
      <t>サンコウ</t>
    </rPh>
    <phoneticPr fontId="31"/>
  </si>
  <si>
    <r>
      <t>40歳未満の勤務医師、勤務歯科医師の賃金改善の内容</t>
    </r>
    <r>
      <rPr>
        <b/>
        <sz val="16"/>
        <color rgb="FFFF0000"/>
        <rFont val="BIZ UDゴシック"/>
        <family val="3"/>
        <charset val="128"/>
      </rPr>
      <t>（参考）</t>
    </r>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</si>
  <si>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</si>
  <si>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看護補助者の賃金改善の内容</t>
    </r>
    <r>
      <rPr>
        <b/>
        <sz val="18"/>
        <color rgb="FFFF0000"/>
        <rFont val="BIZ UDゴシック"/>
        <family val="3"/>
        <charset val="128"/>
      </rPr>
      <t>（参考）</t>
    </r>
    <rPh sb="0" eb="2">
      <t>カンゴ</t>
    </rPh>
    <rPh sb="2" eb="5">
      <t>ホジョシャ</t>
    </rPh>
    <rPh sb="6" eb="8">
      <t>チンギン</t>
    </rPh>
    <rPh sb="8" eb="10">
      <t>カイゼン</t>
    </rPh>
    <rPh sb="11" eb="13">
      <t>ナイヨウ</t>
    </rPh>
    <phoneticPr fontId="31"/>
  </si>
  <si>
    <r>
      <t>薬剤師の賃金改善の内容</t>
    </r>
    <r>
      <rPr>
        <b/>
        <sz val="18"/>
        <color rgb="FFFF0000"/>
        <rFont val="BIZ UDゴシック"/>
        <family val="3"/>
        <charset val="128"/>
      </rPr>
      <t>（参考）</t>
    </r>
    <rPh sb="0" eb="3">
      <t>ヤクザイシ</t>
    </rPh>
    <rPh sb="4" eb="6">
      <t>チンギン</t>
    </rPh>
    <rPh sb="6" eb="8">
      <t>カイゼン</t>
    </rPh>
    <rPh sb="9" eb="11">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</si>
  <si>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</si>
  <si>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r>
      <rPr>
        <b/>
        <sz val="12"/>
        <color rgb="FFFF0000"/>
        <rFont val="BIZ UDゴシック"/>
        <family val="3"/>
        <charset val="128"/>
      </rPr>
      <t xml:space="preserve">（補助金を充て、算出可能な場合のみ記載）
</t>
    </r>
    <r>
      <rPr>
        <b/>
        <sz val="12"/>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</si>
  <si>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</si>
  <si>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r>
      <t xml:space="preserve">（別紙）
</t>
    </r>
    <r>
      <rPr>
        <b/>
        <sz val="14"/>
        <color rgb="FFFF0000"/>
        <rFont val="BIZ UDゴシック"/>
        <family val="3"/>
        <charset val="128"/>
      </rPr>
      <t>※医科診療所（施設単位）の報告（有床・無床も同じ様式）</t>
    </r>
    <rPh sb="1" eb="3">
      <t>ベッシ</t>
    </rPh>
    <rPh sb="6" eb="8">
      <t>イカ</t>
    </rPh>
    <rPh sb="8" eb="11">
      <t>シンリョウジョ</t>
    </rPh>
    <rPh sb="12" eb="14">
      <t>シセツ</t>
    </rPh>
    <rPh sb="14" eb="16">
      <t>タンイ</t>
    </rPh>
    <rPh sb="18" eb="20">
      <t>ホウコク</t>
    </rPh>
    <rPh sb="21" eb="23">
      <t>ユウショウ</t>
    </rPh>
    <rPh sb="24" eb="26">
      <t>ムショウ</t>
    </rPh>
    <rPh sb="27" eb="28">
      <t>オナ</t>
    </rPh>
    <rPh sb="29" eb="31">
      <t>ヨウシキ</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</si>
  <si>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</si>
  <si>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</si>
  <si>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</si>
  <si>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t>｛（1.8万×2）＋（1.2万×1）｝÷3人</t>
    <rPh sb="5" eb="6">
      <t>マン</t>
    </rPh>
    <rPh sb="14" eb="15">
      <t>ヨロズ</t>
    </rPh>
    <rPh sb="21" eb="22">
      <t>ニン</t>
    </rPh>
    <phoneticPr fontId="31"/>
  </si>
  <si>
    <t>｛（36万×2）＋（24万×1）｝÷3人</t>
    <rPh sb="4" eb="5">
      <t>マン</t>
    </rPh>
    <rPh sb="12" eb="13">
      <t>ヨロズ</t>
    </rPh>
    <rPh sb="19" eb="20">
      <t>ニン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</si>
</sst>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quot;床&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theme="1"/>
      <name val="BIZ UDゴシック"/>
      <family val="3"/>
      <charset val="128"/>
    </font>
    <font>
      <b/>
      <sz val="11"/>
      <color rgb="FFFF0000"/>
      <name val="BIZ UDゴシック"/>
      <family val="3"/>
      <charset val="128"/>
    </font>
    <font>
      <b/>
      <sz val="16"/>
      <color theme="1"/>
      <name val="BIZ UDゴシック"/>
      <family val="3"/>
      <charset val="128"/>
    </font>
    <font>
      <b/>
      <sz val="16"/>
      <color rgb="FFFF0000"/>
      <name val="BIZ UDゴシック"/>
      <family val="3"/>
      <charset val="128"/>
    </font>
    <font>
      <b/>
      <sz val="18"/>
      <color rgb="FFFF0000"/>
      <name val="BIZ UDゴシック"/>
      <family val="3"/>
      <charset val="128"/>
    </font>
    <font>
      <b/>
      <sz val="12"/>
      <color rgb="FFFF0000"/>
      <name val="BIZ UDゴシック"/>
      <family val="3"/>
      <charset val="128"/>
    </font>
    <font>
      <sz val="12"/>
      <color theme="1"/>
      <name val="BIZ UDゴシック"/>
      <family val="3"/>
      <charset val="128"/>
    </font>
    <font>
      <b/>
      <u/>
      <sz val="16"/>
      <color theme="1"/>
      <name val="BIZ UDゴシック"/>
      <family val="3"/>
      <charset val="128"/>
    </font>
    <font>
      <sz val="14"/>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99"/>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17">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3" fillId="0" borderId="0" xfId="69">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3" fillId="0" borderId="0" xfId="69" applyAlignment="1">
      <alignment horizontal="center" vertical="center"/>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3" fillId="37" borderId="0" xfId="69" applyFill="1">
      <alignment vertical="center"/>
    </xf>
    <xf numFmtId="0" fontId="40" fillId="39" borderId="0" xfId="69" applyFont="1" applyFill="1">
      <alignment vertical="center"/>
    </xf>
    <xf numFmtId="0" fontId="40" fillId="39" borderId="0" xfId="69" applyFont="1" applyFill="1" applyAlignment="1">
      <alignment horizontal="center" vertical="center"/>
    </xf>
    <xf numFmtId="0" fontId="42" fillId="39" borderId="0" xfId="69" applyFont="1" applyFill="1">
      <alignment vertical="center"/>
    </xf>
    <xf numFmtId="0" fontId="42" fillId="39" borderId="0" xfId="69" applyFont="1" applyFill="1" applyAlignment="1">
      <alignment horizontal="center" vertical="center"/>
    </xf>
    <xf numFmtId="0" fontId="43" fillId="39" borderId="0" xfId="69" applyFont="1" applyFill="1" applyProtection="1">
      <alignment vertical="center"/>
      <protection locked="0"/>
    </xf>
    <xf numFmtId="0" fontId="43" fillId="39" borderId="0" xfId="69" applyFont="1" applyFill="1" applyAlignment="1" applyProtection="1">
      <alignment horizontal="right" vertical="center"/>
      <protection locked="0"/>
    </xf>
    <xf numFmtId="0" fontId="43" fillId="37" borderId="0" xfId="69" applyFont="1" applyFill="1" applyAlignment="1">
      <alignment horizontal="right" vertical="center"/>
    </xf>
    <xf numFmtId="0" fontId="42" fillId="0" borderId="0" xfId="69" applyFont="1">
      <alignment vertical="center"/>
    </xf>
    <xf numFmtId="0" fontId="44" fillId="39" borderId="0" xfId="69" applyFont="1" applyFill="1" applyAlignment="1">
      <alignment horizontal="center" vertical="center" wrapText="1"/>
    </xf>
    <xf numFmtId="0" fontId="44" fillId="39" borderId="0" xfId="69" applyFont="1" applyFill="1" applyAlignment="1">
      <alignment horizontal="center" vertical="center"/>
    </xf>
    <xf numFmtId="0" fontId="44" fillId="37" borderId="0" xfId="69" applyFont="1" applyFill="1" applyAlignment="1">
      <alignment horizontal="center" vertical="center"/>
    </xf>
    <xf numFmtId="0" fontId="45" fillId="36" borderId="28" xfId="69" applyFont="1" applyFill="1" applyBorder="1" applyAlignment="1">
      <alignment horizontal="center" vertical="center"/>
    </xf>
    <xf numFmtId="0" fontId="45" fillId="37" borderId="0" xfId="69" applyFont="1" applyFill="1" applyAlignment="1">
      <alignment horizontal="center" vertical="center"/>
    </xf>
    <xf numFmtId="0" fontId="46" fillId="39" borderId="0" xfId="69" applyFont="1" applyFill="1" applyProtection="1">
      <alignment vertical="center"/>
      <protection locked="0"/>
    </xf>
    <xf numFmtId="0" fontId="47" fillId="39" borderId="0" xfId="69" applyFont="1" applyFill="1" applyAlignment="1" applyProtection="1">
      <alignment horizontal="center" vertical="center"/>
      <protection locked="0"/>
    </xf>
    <xf numFmtId="0" fontId="47" fillId="42" borderId="0" xfId="69" applyFont="1" applyFill="1" applyAlignment="1" applyProtection="1">
      <alignment horizontal="right" vertical="center"/>
      <protection locked="0"/>
    </xf>
    <xf numFmtId="176" fontId="48" fillId="36" borderId="29" xfId="68" applyNumberFormat="1" applyFont="1" applyFill="1" applyBorder="1" applyAlignment="1" applyProtection="1">
      <alignment horizontal="right" vertical="center" shrinkToFit="1"/>
    </xf>
    <xf numFmtId="176" fontId="48" fillId="37" borderId="0" xfId="68" applyNumberFormat="1" applyFont="1" applyFill="1" applyBorder="1" applyAlignment="1" applyProtection="1">
      <alignment horizontal="right" vertical="center" shrinkToFit="1"/>
    </xf>
    <xf numFmtId="0" fontId="46" fillId="39" borderId="0" xfId="69" applyFont="1" applyFill="1">
      <alignment vertical="center"/>
    </xf>
    <xf numFmtId="176" fontId="48" fillId="42" borderId="30" xfId="68" applyNumberFormat="1" applyFont="1" applyFill="1" applyBorder="1" applyAlignment="1" applyProtection="1">
      <alignment horizontal="right" vertical="center" shrinkToFit="1"/>
      <protection locked="0"/>
    </xf>
    <xf numFmtId="176" fontId="48" fillId="36" borderId="30" xfId="68" applyNumberFormat="1" applyFont="1" applyFill="1" applyBorder="1" applyAlignment="1" applyProtection="1">
      <alignment horizontal="right" vertical="center" shrinkToFit="1"/>
    </xf>
    <xf numFmtId="176" fontId="48" fillId="36" borderId="0" xfId="68" applyNumberFormat="1" applyFont="1" applyFill="1" applyBorder="1" applyAlignment="1" applyProtection="1">
      <alignment horizontal="center" vertical="center"/>
    </xf>
    <xf numFmtId="176" fontId="48" fillId="42" borderId="0" xfId="69" applyNumberFormat="1" applyFont="1" applyFill="1" applyAlignment="1" applyProtection="1">
      <alignment horizontal="center" vertical="center"/>
      <protection locked="0"/>
    </xf>
    <xf numFmtId="0" fontId="47" fillId="39" borderId="0" xfId="69" applyFont="1" applyFill="1" applyProtection="1">
      <alignment vertical="center"/>
      <protection locked="0"/>
    </xf>
    <xf numFmtId="176" fontId="47" fillId="36" borderId="30" xfId="68" applyNumberFormat="1" applyFont="1" applyFill="1" applyBorder="1" applyAlignment="1" applyProtection="1">
      <alignment horizontal="right" vertical="center"/>
      <protection locked="0"/>
    </xf>
    <xf numFmtId="176" fontId="47" fillId="37" borderId="0" xfId="68" applyNumberFormat="1" applyFont="1" applyFill="1" applyBorder="1" applyAlignment="1" applyProtection="1">
      <alignment horizontal="right" vertical="center"/>
    </xf>
    <xf numFmtId="176" fontId="47" fillId="36" borderId="31" xfId="68" applyNumberFormat="1" applyFont="1" applyFill="1" applyBorder="1" applyAlignment="1" applyProtection="1">
      <alignment horizontal="right" vertical="center"/>
      <protection locked="0"/>
    </xf>
    <xf numFmtId="0" fontId="49" fillId="38" borderId="5" xfId="75" applyFont="1" applyFill="1" applyBorder="1" applyAlignment="1">
      <alignment horizontal="center" vertical="center" wrapText="1"/>
    </xf>
    <xf numFmtId="0" fontId="44" fillId="37" borderId="66" xfId="69" applyFont="1" applyFill="1" applyBorder="1" applyAlignment="1">
      <alignment horizontal="center" vertical="center" wrapText="1"/>
    </xf>
    <xf numFmtId="0" fontId="44" fillId="37" borderId="5" xfId="72" applyFont="1" applyFill="1" applyBorder="1" applyAlignment="1">
      <alignment horizontal="center" vertical="top" wrapText="1"/>
    </xf>
    <xf numFmtId="0" fontId="49" fillId="37" borderId="5" xfId="72" applyFont="1" applyFill="1" applyBorder="1" applyAlignment="1">
      <alignment horizontal="center" vertical="top" wrapText="1"/>
    </xf>
    <xf numFmtId="0" fontId="44" fillId="37" borderId="67" xfId="72" applyFont="1" applyFill="1" applyBorder="1" applyAlignment="1">
      <alignment horizontal="center" vertical="top" wrapText="1"/>
    </xf>
    <xf numFmtId="0" fontId="42" fillId="0" borderId="0" xfId="72" applyFont="1">
      <alignment vertical="center"/>
    </xf>
    <xf numFmtId="0" fontId="49" fillId="0" borderId="5" xfId="69" applyFont="1" applyBorder="1" applyAlignment="1">
      <alignment vertical="center" wrapText="1"/>
    </xf>
    <xf numFmtId="177" fontId="40" fillId="35" borderId="5" xfId="69" applyNumberFormat="1" applyFont="1" applyFill="1" applyBorder="1" applyAlignment="1" applyProtection="1">
      <alignment horizontal="center" vertical="center" wrapText="1"/>
      <protection locked="0"/>
    </xf>
    <xf numFmtId="176" fontId="40" fillId="35" borderId="5" xfId="69" applyNumberFormat="1" applyFont="1" applyFill="1" applyBorder="1" applyAlignment="1" applyProtection="1">
      <alignment horizontal="center" vertical="center" wrapText="1"/>
      <protection locked="0"/>
    </xf>
    <xf numFmtId="180" fontId="40" fillId="35" borderId="5" xfId="69" applyNumberFormat="1" applyFont="1" applyFill="1" applyBorder="1" applyAlignment="1" applyProtection="1">
      <alignment horizontal="center" vertical="center" wrapText="1"/>
      <protection locked="0"/>
    </xf>
    <xf numFmtId="0" fontId="49" fillId="39" borderId="3" xfId="69" applyFont="1" applyFill="1" applyBorder="1" applyAlignment="1">
      <alignment vertical="center" wrapText="1"/>
    </xf>
    <xf numFmtId="177" fontId="49" fillId="39" borderId="1" xfId="69" applyNumberFormat="1" applyFont="1" applyFill="1" applyBorder="1" applyAlignment="1">
      <alignment horizontal="center" vertical="center" wrapText="1"/>
    </xf>
    <xf numFmtId="176" fontId="49" fillId="39" borderId="1" xfId="69" applyNumberFormat="1" applyFont="1" applyFill="1" applyBorder="1" applyAlignment="1">
      <alignment horizontal="center" vertical="center" wrapText="1"/>
    </xf>
    <xf numFmtId="180" fontId="49" fillId="39" borderId="2" xfId="69" applyNumberFormat="1" applyFont="1" applyFill="1" applyBorder="1" applyAlignment="1">
      <alignment horizontal="center" vertical="center" wrapText="1"/>
    </xf>
    <xf numFmtId="176" fontId="40" fillId="0" borderId="5" xfId="69" applyNumberFormat="1" applyFont="1" applyBorder="1" applyAlignment="1">
      <alignment horizontal="center" vertical="center" wrapText="1"/>
    </xf>
    <xf numFmtId="176" fontId="40" fillId="37" borderId="66" xfId="69" applyNumberFormat="1" applyFont="1" applyFill="1" applyBorder="1" applyAlignment="1">
      <alignment horizontal="center" vertical="center" wrapText="1"/>
    </xf>
    <xf numFmtId="177" fontId="40" fillId="35" borderId="5" xfId="69" applyNumberFormat="1" applyFont="1" applyFill="1" applyBorder="1" applyAlignment="1">
      <alignment horizontal="center" vertical="center" wrapText="1"/>
    </xf>
    <xf numFmtId="176" fontId="40" fillId="35" borderId="5" xfId="69" applyNumberFormat="1" applyFont="1" applyFill="1" applyBorder="1" applyAlignment="1">
      <alignment horizontal="center" vertical="center" wrapText="1"/>
    </xf>
    <xf numFmtId="180" fontId="40" fillId="35" borderId="5" xfId="69" applyNumberFormat="1" applyFont="1" applyFill="1" applyBorder="1" applyAlignment="1">
      <alignment horizontal="center" vertical="center" wrapText="1"/>
    </xf>
    <xf numFmtId="0" fontId="49" fillId="0" borderId="5" xfId="75" applyFont="1" applyBorder="1" applyAlignment="1">
      <alignment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69" applyNumberFormat="1" applyFont="1" applyFill="1" applyBorder="1" applyAlignment="1">
      <alignment horizontal="center" vertical="center" wrapText="1"/>
    </xf>
    <xf numFmtId="179" fontId="49" fillId="35" borderId="5" xfId="75" applyNumberFormat="1" applyFont="1" applyFill="1" applyBorder="1" applyAlignment="1">
      <alignment horizontal="center" vertical="center" wrapText="1"/>
    </xf>
    <xf numFmtId="176" fontId="40" fillId="37" borderId="68" xfId="69" applyNumberFormat="1" applyFont="1" applyFill="1" applyBorder="1" applyAlignment="1">
      <alignment horizontal="center" vertical="center" wrapText="1"/>
    </xf>
    <xf numFmtId="0" fontId="41" fillId="37" borderId="0" xfId="69" applyFont="1" applyFill="1" applyAlignment="1">
      <alignment horizontal="center" vertical="center" wrapText="1"/>
    </xf>
    <xf numFmtId="0" fontId="51" fillId="37" borderId="5" xfId="72" applyFont="1" applyFill="1" applyBorder="1" applyAlignment="1">
      <alignment vertical="center" wrapText="1"/>
    </xf>
    <xf numFmtId="0" fontId="49" fillId="37" borderId="5" xfId="72" applyFont="1" applyFill="1" applyBorder="1" applyAlignment="1">
      <alignment horizontal="center" vertical="center" wrapText="1"/>
    </xf>
    <xf numFmtId="0" fontId="44" fillId="37" borderId="67" xfId="72" applyFont="1" applyFill="1" applyBorder="1" applyAlignment="1">
      <alignment horizontal="center" vertical="center" wrapText="1"/>
    </xf>
    <xf numFmtId="0" fontId="44" fillId="37" borderId="5" xfId="72" applyFont="1" applyFill="1" applyBorder="1" applyAlignment="1">
      <alignment vertical="center" wrapText="1"/>
    </xf>
    <xf numFmtId="0" fontId="45" fillId="38" borderId="5" xfId="75" applyFont="1" applyFill="1" applyBorder="1" applyAlignment="1">
      <alignment horizontal="center" vertical="center" wrapText="1"/>
    </xf>
    <xf numFmtId="0" fontId="45" fillId="37" borderId="5" xfId="72" applyFont="1" applyFill="1" applyBorder="1" applyAlignment="1">
      <alignment horizontal="center" vertical="top" wrapText="1"/>
    </xf>
    <xf numFmtId="0" fontId="45" fillId="0" borderId="5" xfId="69" applyFont="1" applyBorder="1" applyAlignment="1">
      <alignment vertical="center" wrapText="1"/>
    </xf>
    <xf numFmtId="0" fontId="45" fillId="0" borderId="5" xfId="75" applyFont="1" applyBorder="1" applyAlignment="1">
      <alignment vertical="center" wrapText="1"/>
    </xf>
    <xf numFmtId="0" fontId="48" fillId="39" borderId="0" xfId="69" applyFont="1" applyFill="1" applyProtection="1">
      <alignment vertical="center"/>
      <protection locked="0"/>
    </xf>
    <xf numFmtId="0" fontId="48" fillId="39" borderId="0" xfId="69" applyFont="1" applyFill="1" applyAlignment="1" applyProtection="1">
      <alignment horizontal="center" vertical="center"/>
      <protection locked="0"/>
    </xf>
    <xf numFmtId="0" fontId="48" fillId="39" borderId="0" xfId="69" applyFont="1" applyFill="1" applyAlignment="1" applyProtection="1">
      <alignment horizontal="right" vertical="center"/>
      <protection locked="0"/>
    </xf>
    <xf numFmtId="0" fontId="40" fillId="42" borderId="0" xfId="69" applyFont="1" applyFill="1" applyAlignment="1" applyProtection="1">
      <alignment horizontal="right" vertical="center"/>
      <protection locked="0"/>
    </xf>
    <xf numFmtId="176" fontId="40" fillId="36" borderId="0" xfId="68" applyNumberFormat="1" applyFont="1" applyFill="1" applyBorder="1" applyAlignment="1" applyProtection="1">
      <alignment horizontal="center" vertical="center"/>
    </xf>
    <xf numFmtId="176" fontId="40" fillId="42" borderId="0" xfId="69" applyNumberFormat="1" applyFont="1" applyFill="1" applyAlignment="1" applyProtection="1">
      <alignment horizontal="center" vertical="center"/>
      <protection locked="0"/>
    </xf>
    <xf numFmtId="0" fontId="48" fillId="39" borderId="0" xfId="69" applyFont="1" applyFill="1" applyAlignment="1" applyProtection="1">
      <alignment horizontal="left" vertical="center"/>
      <protection locked="0"/>
    </xf>
    <xf numFmtId="0" fontId="48" fillId="39" borderId="0" xfId="69" applyFont="1" applyFill="1">
      <alignment vertical="center"/>
    </xf>
    <xf numFmtId="0" fontId="55" fillId="0" borderId="0" xfId="75" applyFont="1" applyProtection="1">
      <alignment vertical="center"/>
      <protection locked="0"/>
    </xf>
    <xf numFmtId="181" fontId="57" fillId="35" borderId="5" xfId="75" applyNumberFormat="1" applyFont="1" applyFill="1" applyBorder="1" applyProtection="1">
      <alignment vertical="center"/>
      <protection locked="0"/>
    </xf>
    <xf numFmtId="0" fontId="55" fillId="0" borderId="28" xfId="75" applyFont="1" applyBorder="1" applyAlignment="1" applyProtection="1">
      <alignment horizontal="center" vertical="center"/>
      <protection locked="0"/>
    </xf>
    <xf numFmtId="181" fontId="41" fillId="0" borderId="38" xfId="75" applyNumberFormat="1" applyFont="1" applyBorder="1" applyAlignment="1" applyProtection="1">
      <alignment horizontal="left" vertical="center"/>
      <protection hidden="1"/>
    </xf>
    <xf numFmtId="0" fontId="55" fillId="0" borderId="0" xfId="75" applyFont="1">
      <alignment vertical="center"/>
    </xf>
    <xf numFmtId="0" fontId="56" fillId="0" borderId="0" xfId="75" applyFont="1">
      <alignment vertical="center"/>
    </xf>
    <xf numFmtId="0" fontId="51" fillId="0" borderId="0" xfId="75" applyFont="1">
      <alignment vertical="center"/>
    </xf>
    <xf numFmtId="0" fontId="55" fillId="0" borderId="32" xfId="75" applyFont="1" applyBorder="1">
      <alignment vertical="center"/>
    </xf>
    <xf numFmtId="0" fontId="55" fillId="0" borderId="33" xfId="75" applyFont="1" applyBorder="1">
      <alignment vertical="center"/>
    </xf>
    <xf numFmtId="0" fontId="55" fillId="0" borderId="34" xfId="75" applyFont="1" applyBorder="1">
      <alignment vertical="center"/>
    </xf>
    <xf numFmtId="0" fontId="55" fillId="0" borderId="35" xfId="75" applyFont="1" applyBorder="1">
      <alignment vertical="center"/>
    </xf>
    <xf numFmtId="0" fontId="55" fillId="0" borderId="5" xfId="75" applyFont="1" applyBorder="1" applyAlignment="1">
      <alignment horizontal="center" vertical="center" wrapText="1"/>
    </xf>
    <xf numFmtId="0" fontId="55" fillId="0" borderId="0" xfId="75" applyFont="1" applyAlignment="1">
      <alignment horizontal="center" vertical="center"/>
    </xf>
    <xf numFmtId="0" fontId="55" fillId="0" borderId="5" xfId="75" applyFont="1" applyBorder="1" applyAlignment="1">
      <alignment horizontal="center" vertical="center"/>
    </xf>
    <xf numFmtId="0" fontId="55" fillId="0" borderId="36" xfId="75" applyFont="1" applyBorder="1">
      <alignment vertical="center"/>
    </xf>
    <xf numFmtId="181" fontId="57" fillId="0" borderId="5" xfId="75" applyNumberFormat="1" applyFont="1" applyBorder="1">
      <alignment vertical="center"/>
    </xf>
    <xf numFmtId="176" fontId="57" fillId="0" borderId="5" xfId="75" applyNumberFormat="1" applyFont="1" applyBorder="1">
      <alignment vertical="center"/>
    </xf>
    <xf numFmtId="176" fontId="57" fillId="35" borderId="5" xfId="75" applyNumberFormat="1" applyFont="1" applyFill="1" applyBorder="1">
      <alignment vertical="center"/>
    </xf>
    <xf numFmtId="181" fontId="55" fillId="0" borderId="0" xfId="75" applyNumberFormat="1" applyFont="1">
      <alignment vertical="center"/>
    </xf>
    <xf numFmtId="176" fontId="55" fillId="0" borderId="0" xfId="75" applyNumberFormat="1" applyFont="1">
      <alignment vertical="center"/>
    </xf>
    <xf numFmtId="176" fontId="55" fillId="0" borderId="0" xfId="76" applyNumberFormat="1" applyFont="1" applyFill="1" applyBorder="1" applyProtection="1">
      <alignment vertical="center"/>
    </xf>
    <xf numFmtId="0" fontId="55" fillId="0" borderId="37" xfId="75" applyFont="1" applyBorder="1">
      <alignment vertical="center"/>
    </xf>
    <xf numFmtId="181" fontId="55" fillId="0" borderId="38" xfId="75" applyNumberFormat="1" applyFont="1" applyBorder="1">
      <alignment vertical="center"/>
    </xf>
    <xf numFmtId="0" fontId="55" fillId="0" borderId="38" xfId="75" applyFont="1" applyBorder="1">
      <alignment vertical="center"/>
    </xf>
    <xf numFmtId="176" fontId="55" fillId="0" borderId="38" xfId="76" applyNumberFormat="1" applyFont="1" applyFill="1" applyBorder="1" applyProtection="1">
      <alignment vertical="center"/>
    </xf>
    <xf numFmtId="0" fontId="55" fillId="0" borderId="39" xfId="75" applyFont="1" applyBorder="1">
      <alignment vertical="center"/>
    </xf>
    <xf numFmtId="0" fontId="45" fillId="0" borderId="32" xfId="75" applyFont="1" applyBorder="1">
      <alignment vertical="center"/>
    </xf>
    <xf numFmtId="0" fontId="55" fillId="0" borderId="5" xfId="75" applyFont="1" applyBorder="1" applyAlignment="1">
      <alignment horizontal="left" vertical="center" wrapText="1"/>
    </xf>
    <xf numFmtId="0" fontId="51" fillId="0" borderId="38" xfId="75" applyFont="1" applyBorder="1" applyAlignment="1">
      <alignment horizontal="center" vertical="center"/>
    </xf>
    <xf numFmtId="0" fontId="40" fillId="0" borderId="0" xfId="69" applyFont="1" applyAlignment="1">
      <alignment vertical="center" wrapText="1"/>
    </xf>
    <xf numFmtId="0" fontId="43" fillId="0" borderId="0" xfId="69" applyFont="1" applyAlignment="1" applyProtection="1">
      <alignment horizontal="right" vertical="center"/>
      <protection locked="0"/>
    </xf>
    <xf numFmtId="0" fontId="43" fillId="41" borderId="0" xfId="69" applyFont="1" applyFill="1" applyAlignment="1">
      <alignment horizontal="right" vertical="center"/>
    </xf>
    <xf numFmtId="0" fontId="49" fillId="41" borderId="69" xfId="69" applyFont="1" applyFill="1" applyBorder="1" applyAlignment="1">
      <alignment horizontal="center" vertical="center" wrapText="1"/>
    </xf>
    <xf numFmtId="0" fontId="49" fillId="37" borderId="5" xfId="69" applyFont="1" applyFill="1" applyBorder="1" applyAlignment="1">
      <alignment vertical="center" wrapText="1"/>
    </xf>
    <xf numFmtId="0" fontId="49" fillId="37" borderId="5" xfId="69" applyFont="1" applyFill="1" applyBorder="1" applyAlignment="1">
      <alignment horizontal="center" vertical="center" wrapText="1"/>
    </xf>
    <xf numFmtId="0" fontId="49" fillId="41" borderId="26" xfId="69" applyFont="1" applyFill="1" applyBorder="1" applyAlignment="1">
      <alignment horizontal="center" vertical="center" wrapText="1"/>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41" borderId="5" xfId="69" applyNumberFormat="1" applyFont="1" applyFill="1" applyBorder="1" applyAlignment="1">
      <alignment horizontal="center" vertical="center" wrapText="1"/>
    </xf>
    <xf numFmtId="176" fontId="40" fillId="0" borderId="5" xfId="69" applyNumberFormat="1" applyFont="1" applyBorder="1" applyAlignment="1" applyProtection="1">
      <alignment horizontal="center" vertical="center" wrapText="1"/>
      <protection locked="0"/>
    </xf>
    <xf numFmtId="0" fontId="42" fillId="41" borderId="27" xfId="69" applyFont="1" applyFill="1" applyBorder="1" applyAlignment="1">
      <alignment horizontal="left" vertical="center"/>
    </xf>
    <xf numFmtId="0" fontId="49" fillId="39" borderId="0" xfId="69" applyFont="1" applyFill="1" applyAlignment="1">
      <alignment horizontal="right" vertical="center"/>
    </xf>
    <xf numFmtId="0" fontId="42" fillId="41" borderId="0" xfId="69" applyFont="1" applyFill="1">
      <alignment vertical="center"/>
    </xf>
    <xf numFmtId="0" fontId="49" fillId="39" borderId="0" xfId="69" applyFont="1" applyFill="1" applyAlignment="1">
      <alignment vertical="center" wrapText="1"/>
    </xf>
    <xf numFmtId="0" fontId="42" fillId="0" borderId="0" xfId="69" applyFont="1" applyAlignment="1">
      <alignment horizontal="center" vertical="center"/>
    </xf>
    <xf numFmtId="0" fontId="41" fillId="39" borderId="0" xfId="69" applyFont="1" applyFill="1" applyAlignment="1">
      <alignment horizontal="center" vertical="center"/>
    </xf>
    <xf numFmtId="0" fontId="41" fillId="40" borderId="42" xfId="69" applyFont="1" applyFill="1" applyBorder="1">
      <alignment vertical="center"/>
    </xf>
    <xf numFmtId="0" fontId="57" fillId="40" borderId="43" xfId="69" applyFont="1" applyFill="1" applyBorder="1" applyAlignment="1">
      <alignment horizontal="center" vertical="center" wrapText="1"/>
    </xf>
    <xf numFmtId="0" fontId="57" fillId="40" borderId="48" xfId="69" applyFont="1" applyFill="1" applyBorder="1" applyAlignment="1">
      <alignment horizontal="center" vertical="center" wrapText="1"/>
    </xf>
    <xf numFmtId="0" fontId="40" fillId="40" borderId="52" xfId="69" applyFont="1" applyFill="1" applyBorder="1" applyAlignment="1">
      <alignment horizontal="center" vertical="center"/>
    </xf>
    <xf numFmtId="0" fontId="42" fillId="0" borderId="44" xfId="69" applyFont="1" applyBorder="1" applyAlignment="1">
      <alignment vertical="center" shrinkToFit="1"/>
    </xf>
    <xf numFmtId="38" fontId="57" fillId="0" borderId="40" xfId="68" applyFont="1" applyBorder="1" applyAlignment="1">
      <alignment horizontal="center" vertical="center"/>
    </xf>
    <xf numFmtId="38" fontId="57" fillId="0" borderId="49" xfId="68" applyFont="1" applyBorder="1" applyAlignment="1">
      <alignment horizontal="center" vertical="center"/>
    </xf>
    <xf numFmtId="38" fontId="40" fillId="0" borderId="53" xfId="68" applyFont="1" applyBorder="1" applyAlignment="1">
      <alignment horizontal="center" vertical="center"/>
    </xf>
    <xf numFmtId="0" fontId="42" fillId="0" borderId="45" xfId="69" applyFont="1" applyBorder="1" applyAlignment="1">
      <alignment vertical="center" shrinkToFit="1"/>
    </xf>
    <xf numFmtId="38" fontId="57" fillId="0" borderId="41" xfId="68" applyFont="1" applyBorder="1" applyAlignment="1">
      <alignment horizontal="center" vertical="center"/>
    </xf>
    <xf numFmtId="38" fontId="57" fillId="0" borderId="50" xfId="68" applyFont="1" applyBorder="1" applyAlignment="1">
      <alignment horizontal="center" vertical="center"/>
    </xf>
    <xf numFmtId="38" fontId="40" fillId="0" borderId="54" xfId="68" applyFont="1" applyBorder="1" applyAlignment="1">
      <alignment horizontal="center" vertical="center"/>
    </xf>
    <xf numFmtId="178" fontId="57" fillId="0" borderId="41" xfId="71" applyNumberFormat="1" applyFont="1" applyBorder="1" applyAlignment="1">
      <alignment horizontal="center" vertical="center"/>
    </xf>
    <xf numFmtId="178" fontId="57" fillId="0" borderId="50" xfId="71" applyNumberFormat="1" applyFont="1" applyBorder="1" applyAlignment="1">
      <alignment horizontal="center" vertical="center"/>
    </xf>
    <xf numFmtId="178" fontId="40" fillId="0" borderId="54" xfId="71" applyNumberFormat="1" applyFont="1" applyBorder="1" applyAlignment="1">
      <alignment horizontal="center" vertical="center"/>
    </xf>
    <xf numFmtId="0" fontId="42" fillId="0" borderId="46" xfId="69" applyFont="1" applyBorder="1" applyAlignment="1">
      <alignment vertical="center" shrinkToFit="1"/>
    </xf>
    <xf numFmtId="178" fontId="57" fillId="0" borderId="47" xfId="71" applyNumberFormat="1" applyFont="1" applyBorder="1" applyAlignment="1">
      <alignment horizontal="center" vertical="center"/>
    </xf>
    <xf numFmtId="178" fontId="57" fillId="0" borderId="51" xfId="71" applyNumberFormat="1" applyFont="1" applyBorder="1" applyAlignment="1">
      <alignment horizontal="center" vertical="center"/>
    </xf>
    <xf numFmtId="178" fontId="40" fillId="0" borderId="55" xfId="71" applyNumberFormat="1" applyFont="1" applyBorder="1" applyAlignment="1">
      <alignment horizontal="center" vertical="center"/>
    </xf>
    <xf numFmtId="0" fontId="45" fillId="37" borderId="5" xfId="69" applyFont="1" applyFill="1" applyBorder="1" applyAlignment="1">
      <alignment vertical="center" wrapText="1"/>
    </xf>
    <xf numFmtId="0" fontId="45" fillId="37" borderId="5" xfId="69" applyFont="1" applyFill="1" applyBorder="1" applyAlignment="1">
      <alignment horizontal="center" vertical="center" wrapText="1"/>
    </xf>
    <xf numFmtId="176" fontId="40" fillId="35" borderId="3" xfId="69" applyNumberFormat="1" applyFont="1" applyFill="1" applyBorder="1" applyAlignment="1">
      <alignment horizontal="center" vertical="center" wrapText="1"/>
    </xf>
    <xf numFmtId="176" fontId="40" fillId="35" borderId="2" xfId="69" applyNumberFormat="1" applyFont="1" applyFill="1" applyBorder="1" applyAlignment="1">
      <alignment horizontal="center" vertical="center" wrapText="1"/>
    </xf>
    <xf numFmtId="0" fontId="40" fillId="0" borderId="23" xfId="69" applyFont="1" applyBorder="1" applyAlignment="1">
      <alignment horizontal="center" vertical="center" wrapText="1"/>
    </xf>
    <xf numFmtId="0" fontId="40" fillId="0" borderId="25" xfId="69" applyFont="1" applyBorder="1" applyAlignment="1">
      <alignment horizontal="center" vertical="center" wrapText="1"/>
    </xf>
    <xf numFmtId="176" fontId="40" fillId="0" borderId="23" xfId="69" applyNumberFormat="1" applyFont="1" applyBorder="1" applyAlignment="1">
      <alignment horizontal="center" vertical="center" wrapText="1"/>
    </xf>
    <xf numFmtId="176" fontId="40" fillId="0" borderId="25" xfId="69" applyNumberFormat="1" applyFont="1" applyBorder="1" applyAlignment="1">
      <alignment horizontal="center" vertical="center" wrapText="1"/>
    </xf>
    <xf numFmtId="0" fontId="49" fillId="37" borderId="3" xfId="72" applyFont="1" applyFill="1" applyBorder="1" applyAlignment="1">
      <alignment horizontal="center" vertical="center" wrapText="1"/>
    </xf>
    <xf numFmtId="0" fontId="49" fillId="37" borderId="2" xfId="72" applyFont="1" applyFill="1" applyBorder="1" applyAlignment="1">
      <alignment horizontal="center" vertical="center" wrapText="1"/>
    </xf>
    <xf numFmtId="0" fontId="44" fillId="37" borderId="3" xfId="72" applyFont="1" applyFill="1" applyBorder="1" applyAlignment="1">
      <alignment horizontal="center" vertical="center" wrapText="1"/>
    </xf>
    <xf numFmtId="0" fontId="44" fillId="37" borderId="1" xfId="72" applyFont="1" applyFill="1" applyBorder="1" applyAlignment="1">
      <alignment horizontal="center" vertical="center" wrapText="1"/>
    </xf>
    <xf numFmtId="0" fontId="44" fillId="37" borderId="2" xfId="72" applyFont="1" applyFill="1" applyBorder="1" applyAlignment="1">
      <alignment horizontal="center" vertical="center" wrapText="1"/>
    </xf>
    <xf numFmtId="0" fontId="49" fillId="0" borderId="3" xfId="69" applyFont="1" applyBorder="1" applyAlignment="1">
      <alignment horizontal="left" vertical="center" wrapText="1"/>
    </xf>
    <xf numFmtId="0" fontId="49" fillId="0" borderId="1" xfId="69" applyFont="1" applyBorder="1" applyAlignment="1">
      <alignment horizontal="left" vertical="center" wrapText="1"/>
    </xf>
    <xf numFmtId="0" fontId="41" fillId="38" borderId="3" xfId="69" applyFont="1" applyFill="1" applyBorder="1" applyAlignment="1">
      <alignment horizontal="center" vertical="center" wrapText="1"/>
    </xf>
    <xf numFmtId="0" fontId="41" fillId="38" borderId="1" xfId="69" applyFont="1" applyFill="1" applyBorder="1" applyAlignment="1">
      <alignment horizontal="center" vertical="center" wrapText="1"/>
    </xf>
    <xf numFmtId="0" fontId="41" fillId="38" borderId="2" xfId="69" applyFont="1" applyFill="1" applyBorder="1" applyAlignment="1">
      <alignment horizontal="center" vertical="center" wrapText="1"/>
    </xf>
    <xf numFmtId="0" fontId="49" fillId="0" borderId="23" xfId="69" applyFont="1" applyBorder="1" applyAlignment="1">
      <alignment horizontal="center" vertical="center" wrapText="1"/>
    </xf>
    <xf numFmtId="0" fontId="49" fillId="0" borderId="24" xfId="69" applyFont="1" applyBorder="1" applyAlignment="1">
      <alignment horizontal="center" vertical="center" wrapText="1"/>
    </xf>
    <xf numFmtId="0" fontId="49" fillId="0" borderId="25" xfId="69" applyFont="1" applyBorder="1" applyAlignment="1">
      <alignment horizontal="center" vertical="center" wrapText="1"/>
    </xf>
    <xf numFmtId="0" fontId="44" fillId="39" borderId="0" xfId="69" applyFont="1" applyFill="1" applyAlignment="1">
      <alignment horizontal="center" vertical="center" wrapText="1"/>
    </xf>
    <xf numFmtId="0" fontId="44" fillId="39" borderId="0" xfId="69" applyFont="1" applyFill="1" applyAlignment="1">
      <alignment horizontal="center" vertical="center"/>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4" fillId="38" borderId="5" xfId="69" applyFont="1" applyFill="1" applyBorder="1" applyAlignment="1">
      <alignment horizontal="center" vertical="center" wrapText="1"/>
    </xf>
    <xf numFmtId="0" fontId="44" fillId="38" borderId="26" xfId="69" applyFont="1" applyFill="1" applyBorder="1" applyAlignment="1">
      <alignment horizontal="center" vertical="center" wrapText="1"/>
    </xf>
    <xf numFmtId="0" fontId="49" fillId="37" borderId="3" xfId="72" applyFont="1" applyFill="1" applyBorder="1" applyAlignment="1">
      <alignment horizontal="center" vertical="top" wrapText="1"/>
    </xf>
    <xf numFmtId="0" fontId="49" fillId="37" borderId="2" xfId="72" applyFont="1" applyFill="1" applyBorder="1" applyAlignment="1">
      <alignment horizontal="center" vertical="top" wrapText="1"/>
    </xf>
    <xf numFmtId="0" fontId="44" fillId="37" borderId="3" xfId="72" applyFont="1" applyFill="1" applyBorder="1" applyAlignment="1">
      <alignment horizontal="center" vertical="top" wrapText="1"/>
    </xf>
    <xf numFmtId="0" fontId="44" fillId="37" borderId="1" xfId="72" applyFont="1" applyFill="1" applyBorder="1" applyAlignment="1">
      <alignment horizontal="center" vertical="top" wrapText="1"/>
    </xf>
    <xf numFmtId="0" fontId="44" fillId="37" borderId="2" xfId="72" applyFont="1" applyFill="1" applyBorder="1" applyAlignment="1">
      <alignment horizontal="center" vertical="top" wrapText="1"/>
    </xf>
    <xf numFmtId="0" fontId="46" fillId="39" borderId="0" xfId="69" applyFont="1" applyFill="1" applyAlignment="1" applyProtection="1">
      <alignment horizontal="left" vertical="center" wrapText="1"/>
      <protection locked="0"/>
    </xf>
    <xf numFmtId="176" fontId="40" fillId="35" borderId="3" xfId="69" applyNumberFormat="1" applyFont="1" applyFill="1" applyBorder="1" applyAlignment="1" applyProtection="1">
      <alignment horizontal="center" vertical="center" wrapText="1"/>
      <protection locked="0"/>
    </xf>
    <xf numFmtId="176" fontId="40" fillId="35" borderId="2" xfId="69" applyNumberFormat="1" applyFont="1" applyFill="1" applyBorder="1" applyAlignment="1" applyProtection="1">
      <alignment horizontal="center" vertical="center" wrapText="1"/>
      <protection locked="0"/>
    </xf>
    <xf numFmtId="0" fontId="40" fillId="0" borderId="23" xfId="69" applyFont="1" applyBorder="1" applyAlignment="1" applyProtection="1">
      <alignment horizontal="center" vertical="center" wrapText="1"/>
      <protection locked="0"/>
    </xf>
    <xf numFmtId="0" fontId="40" fillId="0" borderId="25" xfId="69" applyFont="1" applyBorder="1" applyAlignment="1" applyProtection="1">
      <alignment horizontal="center" vertical="center" wrapText="1"/>
      <protection locked="0"/>
    </xf>
    <xf numFmtId="176" fontId="40" fillId="0" borderId="23" xfId="69" applyNumberFormat="1" applyFont="1" applyBorder="1" applyAlignment="1" applyProtection="1">
      <alignment horizontal="center" vertical="center" wrapText="1"/>
      <protection locked="0"/>
    </xf>
    <xf numFmtId="176" fontId="40" fillId="0" borderId="25" xfId="69" applyNumberFormat="1" applyFont="1" applyBorder="1" applyAlignment="1" applyProtection="1">
      <alignment horizontal="center" vertical="center" wrapText="1"/>
      <protection locked="0"/>
    </xf>
    <xf numFmtId="0" fontId="44" fillId="0" borderId="0" xfId="75" applyFont="1" applyAlignment="1">
      <alignment horizontal="center" vertical="center"/>
    </xf>
    <xf numFmtId="178" fontId="57" fillId="0" borderId="62" xfId="71" applyNumberFormat="1" applyFont="1" applyBorder="1" applyAlignment="1">
      <alignment horizontal="center" vertical="center" shrinkToFit="1"/>
    </xf>
    <xf numFmtId="178" fontId="57" fillId="0" borderId="63" xfId="71" applyNumberFormat="1" applyFont="1" applyBorder="1" applyAlignment="1">
      <alignment horizontal="center" vertical="center" shrinkToFit="1"/>
    </xf>
    <xf numFmtId="0" fontId="57" fillId="40" borderId="56" xfId="69" applyFont="1" applyFill="1" applyBorder="1" applyAlignment="1">
      <alignment horizontal="center" vertical="center"/>
    </xf>
    <xf numFmtId="0" fontId="57" fillId="40" borderId="57" xfId="69" applyFont="1" applyFill="1" applyBorder="1" applyAlignment="1">
      <alignment horizontal="center" vertical="center"/>
    </xf>
    <xf numFmtId="38" fontId="57" fillId="0" borderId="60" xfId="68" applyFont="1" applyBorder="1" applyAlignment="1">
      <alignment horizontal="center" vertical="center" shrinkToFit="1"/>
    </xf>
    <xf numFmtId="38" fontId="57" fillId="0" borderId="61" xfId="68" applyFont="1" applyBorder="1" applyAlignment="1">
      <alignment horizontal="center" vertical="center" shrinkToFit="1"/>
    </xf>
    <xf numFmtId="38" fontId="57" fillId="0" borderId="58" xfId="68" applyFont="1" applyBorder="1" applyAlignment="1">
      <alignment horizontal="center" vertical="center" shrinkToFit="1"/>
    </xf>
    <xf numFmtId="38" fontId="57" fillId="0" borderId="59" xfId="68" applyFont="1" applyBorder="1" applyAlignment="1">
      <alignment horizontal="center" vertical="center" shrinkToFit="1"/>
    </xf>
    <xf numFmtId="0" fontId="57" fillId="0" borderId="64" xfId="69" applyFont="1" applyBorder="1" applyAlignment="1">
      <alignment horizontal="center" vertical="center" shrinkToFit="1"/>
    </xf>
    <xf numFmtId="0" fontId="57" fillId="0" borderId="65" xfId="69" applyFont="1" applyBorder="1" applyAlignment="1">
      <alignment horizontal="center" vertical="center" shrinkToFit="1"/>
    </xf>
    <xf numFmtId="0" fontId="44" fillId="0" borderId="6" xfId="69" applyFont="1" applyBorder="1" applyAlignment="1">
      <alignment horizontal="left" vertical="center" wrapText="1"/>
    </xf>
    <xf numFmtId="0" fontId="44" fillId="0" borderId="6" xfId="69" applyFont="1" applyBorder="1" applyAlignment="1">
      <alignment horizontal="left" vertical="center"/>
    </xf>
    <xf numFmtId="0" fontId="45" fillId="0" borderId="3" xfId="69" applyFont="1" applyBorder="1" applyAlignment="1">
      <alignment horizontal="center" vertical="center" wrapText="1"/>
    </xf>
    <xf numFmtId="0" fontId="45" fillId="0" borderId="1" xfId="69" applyFont="1" applyBorder="1" applyAlignment="1">
      <alignment horizontal="center" vertical="center" wrapText="1"/>
    </xf>
    <xf numFmtId="0" fontId="49" fillId="37" borderId="4" xfId="69" applyFont="1" applyFill="1" applyBorder="1" applyAlignment="1">
      <alignment horizontal="center" vertical="center" wrapText="1"/>
    </xf>
    <xf numFmtId="0" fontId="49" fillId="37" borderId="26" xfId="69" applyFont="1" applyFill="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0" fontId="42" fillId="0" borderId="27" xfId="69" applyFont="1" applyBorder="1" applyAlignment="1">
      <alignment horizontal="left" vertical="center" wrapText="1"/>
    </xf>
    <xf numFmtId="0" fontId="42" fillId="0" borderId="27" xfId="69" applyFont="1" applyBorder="1" applyAlignment="1">
      <alignment horizontal="left" vertical="center"/>
    </xf>
    <xf numFmtId="0" fontId="45" fillId="37" borderId="4" xfId="69" applyFont="1" applyFill="1" applyBorder="1" applyAlignment="1">
      <alignment horizontal="center" vertical="center" wrapText="1"/>
    </xf>
    <xf numFmtId="0" fontId="45" fillId="37" borderId="26" xfId="69" applyFont="1" applyFill="1" applyBorder="1" applyAlignment="1">
      <alignment horizontal="center" vertical="center" wrapText="1"/>
    </xf>
    <xf numFmtId="0" fontId="8" fillId="0" borderId="19" xfId="58" applyBorder="1" applyAlignment="1">
      <alignment horizontal="center" vertical="center"/>
    </xf>
    <xf numFmtId="0" fontId="8" fillId="0" borderId="16" xfId="58" applyBorder="1" applyAlignment="1">
      <alignment horizontal="center" vertical="center"/>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E5053811-7160-47A5-9BD9-50FB3DC403A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24CE89D5-4BE7-42F6-86F2-D87F0AD55919}"/>
    <cellStyle name="標準 14 4" xfId="74" xr:uid="{E5141385-BADE-4312-9401-635974A625B5}"/>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8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612321</xdr:colOff>
      <xdr:row>15</xdr:row>
      <xdr:rowOff>95250</xdr:rowOff>
    </xdr:from>
    <xdr:to>
      <xdr:col>5</xdr:col>
      <xdr:colOff>789214</xdr:colOff>
      <xdr:row>15</xdr:row>
      <xdr:rowOff>802822</xdr:rowOff>
    </xdr:to>
    <xdr:sp macro="" textlink="">
      <xdr:nvSpPr>
        <xdr:cNvPr id="2" name="テキスト ボックス 1">
          <a:extLst>
            <a:ext uri="{FF2B5EF4-FFF2-40B4-BE49-F238E27FC236}">
              <a16:creationId xmlns:a16="http://schemas.microsoft.com/office/drawing/2014/main" id="{BF468258-73F3-40C4-A64B-CE81F5A32E35}"/>
            </a:ext>
          </a:extLst>
        </xdr:cNvPr>
        <xdr:cNvSpPr txBox="1"/>
      </xdr:nvSpPr>
      <xdr:spPr>
        <a:xfrm>
          <a:off x="612321" y="8137071"/>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6</xdr:col>
      <xdr:colOff>27215</xdr:colOff>
      <xdr:row>6</xdr:row>
      <xdr:rowOff>408216</xdr:rowOff>
    </xdr:from>
    <xdr:to>
      <xdr:col>10</xdr:col>
      <xdr:colOff>1211038</xdr:colOff>
      <xdr:row>9</xdr:row>
      <xdr:rowOff>415636</xdr:rowOff>
    </xdr:to>
    <xdr:sp macro="" textlink="">
      <xdr:nvSpPr>
        <xdr:cNvPr id="3" name="テキスト ボックス 2">
          <a:extLst>
            <a:ext uri="{FF2B5EF4-FFF2-40B4-BE49-F238E27FC236}">
              <a16:creationId xmlns:a16="http://schemas.microsoft.com/office/drawing/2014/main" id="{91CB4F65-31AE-4AFF-92FF-02639AF75217}"/>
            </a:ext>
          </a:extLst>
        </xdr:cNvPr>
        <xdr:cNvSpPr txBox="1"/>
      </xdr:nvSpPr>
      <xdr:spPr>
        <a:xfrm>
          <a:off x="9361715" y="2449287"/>
          <a:ext cx="7987394" cy="151781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latin typeface="BIZ UDゴシック" panose="020B0400000000000000" pitchFamily="49" charset="-128"/>
              <a:ea typeface="BIZ UDゴシック" panose="020B0400000000000000" pitchFamily="49" charset="-128"/>
            </a:rPr>
            <a:t>「③：賃上げ支援事業の申請額」は、「基準額」と「賃金改善額」を比較して、低廉な額です。</a:t>
          </a:r>
          <a:endParaRPr kumimoji="1" lang="en-US" altLang="ja-JP" sz="1300" b="1">
            <a:latin typeface="BIZ UDゴシック" panose="020B0400000000000000" pitchFamily="49" charset="-128"/>
            <a:ea typeface="BIZ UDゴシック" panose="020B0400000000000000" pitchFamily="49" charset="-128"/>
          </a:endParaRPr>
        </a:p>
        <a:p>
          <a:pPr algn="l"/>
          <a:r>
            <a:rPr kumimoji="1" lang="ja-JP" altLang="en-US" sz="1300" b="1">
              <a:latin typeface="BIZ UDゴシック" panose="020B0400000000000000" pitchFamily="49" charset="-128"/>
              <a:ea typeface="BIZ UDゴシック" panose="020B0400000000000000" pitchFamily="49" charset="-128"/>
            </a:rPr>
            <a:t>　「①：賃金改善の総額（自動計算）」＞「基準額」　の場合　</a:t>
          </a:r>
          <a:r>
            <a:rPr kumimoji="1" lang="en-US" altLang="ja-JP" sz="1300" b="1">
              <a:latin typeface="BIZ UDゴシック" panose="020B0400000000000000" pitchFamily="49" charset="-128"/>
              <a:ea typeface="BIZ UDゴシック" panose="020B0400000000000000" pitchFamily="49" charset="-128"/>
            </a:rPr>
            <a:t>…</a:t>
          </a:r>
          <a:r>
            <a:rPr kumimoji="1" lang="ja-JP" altLang="en-US" sz="1300" b="1">
              <a:latin typeface="BIZ UDゴシック" panose="020B0400000000000000" pitchFamily="49" charset="-128"/>
              <a:ea typeface="BIZ UDゴシック" panose="020B0400000000000000" pitchFamily="49" charset="-128"/>
            </a:rPr>
            <a:t>申請額　＝　基準額</a:t>
          </a:r>
          <a:endParaRPr kumimoji="1" lang="en-US" altLang="ja-JP" sz="1300" b="1">
            <a:latin typeface="BIZ UDゴシック" panose="020B0400000000000000" pitchFamily="49" charset="-128"/>
            <a:ea typeface="BIZ UDゴシック" panose="020B0400000000000000" pitchFamily="49" charset="-128"/>
          </a:endParaRPr>
        </a:p>
        <a:p>
          <a:pPr algn="l"/>
          <a:r>
            <a:rPr kumimoji="1" lang="ja-JP" altLang="en-US" sz="1300" b="1">
              <a:latin typeface="BIZ UDゴシック" panose="020B0400000000000000" pitchFamily="49" charset="-128"/>
              <a:ea typeface="BIZ UDゴシック" panose="020B0400000000000000" pitchFamily="49" charset="-128"/>
            </a:rPr>
            <a:t>　「①：賃金改善の総額（自動計算）」＜「基準額」　の場合　</a:t>
          </a:r>
          <a:r>
            <a:rPr kumimoji="1" lang="en-US" altLang="ja-JP" sz="1300" b="1">
              <a:latin typeface="BIZ UDゴシック" panose="020B0400000000000000" pitchFamily="49" charset="-128"/>
              <a:ea typeface="BIZ UDゴシック" panose="020B0400000000000000" pitchFamily="49" charset="-128"/>
            </a:rPr>
            <a:t>…</a:t>
          </a:r>
          <a:r>
            <a:rPr kumimoji="1" lang="ja-JP" altLang="en-US" sz="1300" b="1">
              <a:latin typeface="BIZ UDゴシック" panose="020B0400000000000000" pitchFamily="49" charset="-128"/>
              <a:ea typeface="BIZ UDゴシック" panose="020B0400000000000000" pitchFamily="49" charset="-128"/>
            </a:rPr>
            <a:t>申請額　＝　賃金改善の総額</a:t>
          </a:r>
          <a:endParaRPr kumimoji="1" lang="en-US" altLang="ja-JP" sz="1300" b="1">
            <a:latin typeface="BIZ UDゴシック" panose="020B0400000000000000" pitchFamily="49" charset="-128"/>
            <a:ea typeface="BIZ UDゴシック" panose="020B0400000000000000" pitchFamily="49" charset="-128"/>
          </a:endParaRPr>
        </a:p>
        <a:p>
          <a:pPr algn="l"/>
          <a:r>
            <a:rPr kumimoji="1" lang="ja-JP" altLang="en-US" sz="1300" b="1">
              <a:latin typeface="BIZ UDゴシック" panose="020B0400000000000000" pitchFamily="49" charset="-128"/>
              <a:ea typeface="BIZ UDゴシック" panose="020B0400000000000000" pitchFamily="49" charset="-128"/>
            </a:rPr>
            <a:t>　</a:t>
          </a:r>
          <a:r>
            <a:rPr kumimoji="1" lang="en-US" altLang="ja-JP" sz="1300" b="1">
              <a:latin typeface="BIZ UDゴシック" panose="020B0400000000000000" pitchFamily="49" charset="-128"/>
              <a:ea typeface="BIZ UDゴシック" panose="020B0400000000000000" pitchFamily="49" charset="-128"/>
            </a:rPr>
            <a:t>※</a:t>
          </a:r>
          <a:r>
            <a:rPr kumimoji="1" lang="ja-JP" altLang="en-US" sz="1300" b="1">
              <a:latin typeface="BIZ UDゴシック" panose="020B0400000000000000" pitchFamily="49" charset="-128"/>
              <a:ea typeface="BIZ UDゴシック" panose="020B0400000000000000" pitchFamily="49" charset="-128"/>
            </a:rPr>
            <a:t>基準額は、基準額計算シートで確認ください。</a:t>
          </a:r>
          <a:endParaRPr kumimoji="1" lang="en-US" altLang="ja-JP" sz="1300" b="1">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612321</xdr:colOff>
      <xdr:row>15</xdr:row>
      <xdr:rowOff>95250</xdr:rowOff>
    </xdr:from>
    <xdr:to>
      <xdr:col>17</xdr:col>
      <xdr:colOff>789214</xdr:colOff>
      <xdr:row>15</xdr:row>
      <xdr:rowOff>802822</xdr:rowOff>
    </xdr:to>
    <xdr:sp macro="" textlink="">
      <xdr:nvSpPr>
        <xdr:cNvPr id="4" name="テキスト ボックス 3">
          <a:extLst>
            <a:ext uri="{FF2B5EF4-FFF2-40B4-BE49-F238E27FC236}">
              <a16:creationId xmlns:a16="http://schemas.microsoft.com/office/drawing/2014/main" id="{BF6588A3-E75D-41F4-9277-CC24A2CC2165}"/>
            </a:ext>
          </a:extLst>
        </xdr:cNvPr>
        <xdr:cNvSpPr txBox="1"/>
      </xdr:nvSpPr>
      <xdr:spPr>
        <a:xfrm>
          <a:off x="612321" y="7596188"/>
          <a:ext cx="8011206"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18</xdr:col>
      <xdr:colOff>108859</xdr:colOff>
      <xdr:row>6</xdr:row>
      <xdr:rowOff>408216</xdr:rowOff>
    </xdr:from>
    <xdr:to>
      <xdr:col>22</xdr:col>
      <xdr:colOff>1211037</xdr:colOff>
      <xdr:row>9</xdr:row>
      <xdr:rowOff>312965</xdr:rowOff>
    </xdr:to>
    <xdr:sp macro="" textlink="">
      <xdr:nvSpPr>
        <xdr:cNvPr id="5" name="テキスト ボックス 4">
          <a:extLst>
            <a:ext uri="{FF2B5EF4-FFF2-40B4-BE49-F238E27FC236}">
              <a16:creationId xmlns:a16="http://schemas.microsoft.com/office/drawing/2014/main" id="{AE27CB7E-BD72-4489-B5C8-46CE9FB5B7B0}"/>
            </a:ext>
          </a:extLst>
        </xdr:cNvPr>
        <xdr:cNvSpPr txBox="1"/>
      </xdr:nvSpPr>
      <xdr:spPr>
        <a:xfrm>
          <a:off x="26928538" y="2449287"/>
          <a:ext cx="7905749" cy="141514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18</xdr:col>
      <xdr:colOff>81643</xdr:colOff>
      <xdr:row>19</xdr:row>
      <xdr:rowOff>1</xdr:rowOff>
    </xdr:from>
    <xdr:to>
      <xdr:col>22</xdr:col>
      <xdr:colOff>68036</xdr:colOff>
      <xdr:row>20</xdr:row>
      <xdr:rowOff>857251</xdr:rowOff>
    </xdr:to>
    <xdr:sp macro="" textlink="">
      <xdr:nvSpPr>
        <xdr:cNvPr id="9" name="テキスト ボックス 8">
          <a:extLst>
            <a:ext uri="{FF2B5EF4-FFF2-40B4-BE49-F238E27FC236}">
              <a16:creationId xmlns:a16="http://schemas.microsoft.com/office/drawing/2014/main" id="{200A7E60-0C29-44BA-95B8-545C6BEE3CBB}"/>
            </a:ext>
          </a:extLst>
        </xdr:cNvPr>
        <xdr:cNvSpPr txBox="1"/>
      </xdr:nvSpPr>
      <xdr:spPr>
        <a:xfrm>
          <a:off x="9416143" y="10591801"/>
          <a:ext cx="6787243" cy="1381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具体例：看護職員（２名）</a:t>
          </a:r>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14,000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a:p>
          <a:pPr algn="l"/>
          <a:r>
            <a:rPr kumimoji="1" lang="en-US" altLang="ja-JP" sz="1300" b="1"/>
            <a:t>※</a:t>
          </a:r>
          <a:r>
            <a:rPr kumimoji="1" lang="ja-JP" altLang="en-US" sz="1300" b="1"/>
            <a:t>看護職員の賃金改善をしていない場合、入力不要</a:t>
          </a:r>
        </a:p>
      </xdr:txBody>
    </xdr:sp>
    <xdr:clientData/>
  </xdr:twoCellAnchor>
  <xdr:twoCellAnchor>
    <xdr:from>
      <xdr:col>18</xdr:col>
      <xdr:colOff>136071</xdr:colOff>
      <xdr:row>24</xdr:row>
      <xdr:rowOff>13607</xdr:rowOff>
    </xdr:from>
    <xdr:to>
      <xdr:col>19</xdr:col>
      <xdr:colOff>870857</xdr:colOff>
      <xdr:row>25</xdr:row>
      <xdr:rowOff>870856</xdr:rowOff>
    </xdr:to>
    <xdr:sp macro="" textlink="">
      <xdr:nvSpPr>
        <xdr:cNvPr id="10" name="テキスト ボックス 9">
          <a:extLst>
            <a:ext uri="{FF2B5EF4-FFF2-40B4-BE49-F238E27FC236}">
              <a16:creationId xmlns:a16="http://schemas.microsoft.com/office/drawing/2014/main" id="{43EF40F8-6A1F-42A2-AEBA-D38BC4433A19}"/>
            </a:ext>
          </a:extLst>
        </xdr:cNvPr>
        <xdr:cNvSpPr txBox="1"/>
      </xdr:nvSpPr>
      <xdr:spPr>
        <a:xfrm>
          <a:off x="9470571" y="14043932"/>
          <a:ext cx="4373336" cy="1381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18</xdr:col>
      <xdr:colOff>0</xdr:colOff>
      <xdr:row>29</xdr:row>
      <xdr:rowOff>0</xdr:rowOff>
    </xdr:from>
    <xdr:to>
      <xdr:col>21</xdr:col>
      <xdr:colOff>27214</xdr:colOff>
      <xdr:row>30</xdr:row>
      <xdr:rowOff>857249</xdr:rowOff>
    </xdr:to>
    <xdr:sp macro="" textlink="">
      <xdr:nvSpPr>
        <xdr:cNvPr id="11" name="テキスト ボックス 10">
          <a:extLst>
            <a:ext uri="{FF2B5EF4-FFF2-40B4-BE49-F238E27FC236}">
              <a16:creationId xmlns:a16="http://schemas.microsoft.com/office/drawing/2014/main" id="{1746F11F-50AC-4894-A9F5-1429E0EB2499}"/>
            </a:ext>
          </a:extLst>
        </xdr:cNvPr>
        <xdr:cNvSpPr txBox="1"/>
      </xdr:nvSpPr>
      <xdr:spPr>
        <a:xfrm>
          <a:off x="26819679" y="17553214"/>
          <a:ext cx="5973535" cy="13879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具体例：事務職員（１名）</a:t>
          </a:r>
        </a:p>
        <a:p>
          <a:pPr algn="l"/>
          <a:r>
            <a:rPr kumimoji="1" lang="ja-JP" altLang="en-US" sz="1400" b="1"/>
            <a:t>　　　　　・毎月の手当　</a:t>
          </a:r>
          <a:r>
            <a:rPr kumimoji="1" lang="en-US" altLang="ja-JP" sz="1400" b="1"/>
            <a:t>2,000</a:t>
          </a:r>
          <a:r>
            <a:rPr kumimoji="1" lang="ja-JP" altLang="en-US" sz="1400" b="1"/>
            <a:t>円増額　</a:t>
          </a:r>
          <a:r>
            <a:rPr kumimoji="1" lang="en-US" altLang="ja-JP" sz="1400" b="1"/>
            <a:t>2</a:t>
          </a:r>
          <a:r>
            <a:rPr kumimoji="1" lang="ja-JP" altLang="en-US" sz="1400" b="1"/>
            <a:t>か月分（令和</a:t>
          </a:r>
          <a:r>
            <a:rPr kumimoji="1" lang="en-US" altLang="ja-JP" sz="1400" b="1"/>
            <a:t>8</a:t>
          </a:r>
          <a:r>
            <a:rPr kumimoji="1" lang="ja-JP" altLang="en-US" sz="1400" b="1"/>
            <a:t>年</a:t>
          </a:r>
          <a:r>
            <a:rPr kumimoji="1" lang="en-US" altLang="ja-JP" sz="1400" b="1"/>
            <a:t>4</a:t>
          </a:r>
          <a:r>
            <a:rPr kumimoji="1" lang="ja-JP" altLang="en-US" sz="1400" b="1"/>
            <a:t>月～令和</a:t>
          </a:r>
          <a:r>
            <a:rPr kumimoji="1" lang="en-US" altLang="ja-JP" sz="1400" b="1"/>
            <a:t>8</a:t>
          </a:r>
          <a:r>
            <a:rPr kumimoji="1" lang="ja-JP" altLang="en-US" sz="1400" b="1"/>
            <a:t>年</a:t>
          </a:r>
          <a:r>
            <a:rPr kumimoji="1" lang="en-US" altLang="ja-JP" sz="1400" b="1"/>
            <a:t>5</a:t>
          </a:r>
          <a:r>
            <a:rPr kumimoji="1" lang="ja-JP" altLang="en-US" sz="1400" b="1"/>
            <a:t>月）</a:t>
          </a:r>
        </a:p>
        <a:p>
          <a:pPr algn="l"/>
          <a:r>
            <a:rPr kumimoji="1" lang="ja-JP" altLang="en-US" sz="1400" b="1"/>
            <a:t>　　　　　・特別手当　　</a:t>
          </a:r>
          <a:r>
            <a:rPr kumimoji="1" lang="en-US" altLang="ja-JP" sz="1400" b="1"/>
            <a:t>5,000</a:t>
          </a:r>
          <a:r>
            <a:rPr kumimoji="1" lang="ja-JP" altLang="en-US" sz="1400" b="1"/>
            <a:t>円　　　　</a:t>
          </a:r>
          <a:r>
            <a:rPr kumimoji="1" lang="en-US" altLang="ja-JP" sz="1400" b="1"/>
            <a:t>4</a:t>
          </a:r>
          <a:r>
            <a:rPr kumimoji="1" lang="ja-JP" altLang="en-US" sz="1400" b="1"/>
            <a:t>か月分（令和</a:t>
          </a:r>
          <a:r>
            <a:rPr kumimoji="1" lang="en-US" altLang="ja-JP" sz="1400" b="1"/>
            <a:t>7</a:t>
          </a:r>
          <a:r>
            <a:rPr kumimoji="1" lang="ja-JP" altLang="en-US" sz="1400" b="1"/>
            <a:t>年</a:t>
          </a:r>
          <a:r>
            <a:rPr kumimoji="1" lang="en-US" altLang="ja-JP" sz="1400" b="1"/>
            <a:t>12</a:t>
          </a:r>
          <a:r>
            <a:rPr kumimoji="1" lang="ja-JP" altLang="en-US" sz="1400" b="1"/>
            <a:t>月～令和</a:t>
          </a:r>
          <a:r>
            <a:rPr kumimoji="1" lang="en-US" altLang="ja-JP" sz="1400" b="1"/>
            <a:t>8</a:t>
          </a:r>
          <a:r>
            <a:rPr kumimoji="1" lang="ja-JP" altLang="en-US" sz="1400" b="1"/>
            <a:t>年</a:t>
          </a:r>
          <a:r>
            <a:rPr kumimoji="1" lang="en-US" altLang="ja-JP" sz="1400" b="1"/>
            <a:t>3</a:t>
          </a:r>
          <a:r>
            <a:rPr kumimoji="1" lang="ja-JP" altLang="en-US" sz="1400" b="1"/>
            <a:t>月）　　</a:t>
          </a:r>
        </a:p>
      </xdr:txBody>
    </xdr:sp>
    <xdr:clientData/>
  </xdr:twoCellAnchor>
  <xdr:twoCellAnchor>
    <xdr:from>
      <xdr:col>18</xdr:col>
      <xdr:colOff>0</xdr:colOff>
      <xdr:row>34</xdr:row>
      <xdr:rowOff>0</xdr:rowOff>
    </xdr:from>
    <xdr:to>
      <xdr:col>19</xdr:col>
      <xdr:colOff>734786</xdr:colOff>
      <xdr:row>35</xdr:row>
      <xdr:rowOff>857250</xdr:rowOff>
    </xdr:to>
    <xdr:sp macro="" textlink="">
      <xdr:nvSpPr>
        <xdr:cNvPr id="12" name="テキスト ボックス 11">
          <a:extLst>
            <a:ext uri="{FF2B5EF4-FFF2-40B4-BE49-F238E27FC236}">
              <a16:creationId xmlns:a16="http://schemas.microsoft.com/office/drawing/2014/main" id="{F72172AC-2761-4003-9E11-912477F90627}"/>
            </a:ext>
          </a:extLst>
        </xdr:cNvPr>
        <xdr:cNvSpPr txBox="1"/>
      </xdr:nvSpPr>
      <xdr:spPr>
        <a:xfrm>
          <a:off x="9334500" y="21012150"/>
          <a:ext cx="4373336" cy="1381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18</xdr:col>
      <xdr:colOff>0</xdr:colOff>
      <xdr:row>39</xdr:row>
      <xdr:rowOff>0</xdr:rowOff>
    </xdr:from>
    <xdr:to>
      <xdr:col>19</xdr:col>
      <xdr:colOff>734786</xdr:colOff>
      <xdr:row>40</xdr:row>
      <xdr:rowOff>857249</xdr:rowOff>
    </xdr:to>
    <xdr:sp macro="" textlink="">
      <xdr:nvSpPr>
        <xdr:cNvPr id="13" name="テキスト ボックス 12">
          <a:extLst>
            <a:ext uri="{FF2B5EF4-FFF2-40B4-BE49-F238E27FC236}">
              <a16:creationId xmlns:a16="http://schemas.microsoft.com/office/drawing/2014/main" id="{CCB3D031-C839-4DF5-8135-050F4D8704A7}"/>
            </a:ext>
          </a:extLst>
        </xdr:cNvPr>
        <xdr:cNvSpPr txBox="1"/>
      </xdr:nvSpPr>
      <xdr:spPr>
        <a:xfrm>
          <a:off x="9334500" y="24555450"/>
          <a:ext cx="4373336" cy="1381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18</xdr:col>
      <xdr:colOff>0</xdr:colOff>
      <xdr:row>44</xdr:row>
      <xdr:rowOff>0</xdr:rowOff>
    </xdr:from>
    <xdr:to>
      <xdr:col>19</xdr:col>
      <xdr:colOff>734786</xdr:colOff>
      <xdr:row>45</xdr:row>
      <xdr:rowOff>857249</xdr:rowOff>
    </xdr:to>
    <xdr:sp macro="" textlink="">
      <xdr:nvSpPr>
        <xdr:cNvPr id="14" name="テキスト ボックス 13">
          <a:extLst>
            <a:ext uri="{FF2B5EF4-FFF2-40B4-BE49-F238E27FC236}">
              <a16:creationId xmlns:a16="http://schemas.microsoft.com/office/drawing/2014/main" id="{54D6216E-44F4-4943-A2E4-B810E1E72C1B}"/>
            </a:ext>
          </a:extLst>
        </xdr:cNvPr>
        <xdr:cNvSpPr txBox="1"/>
      </xdr:nvSpPr>
      <xdr:spPr>
        <a:xfrm>
          <a:off x="9334500" y="28536900"/>
          <a:ext cx="4373336" cy="1381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該当する場合、入力</a:t>
          </a:r>
          <a:endParaRPr kumimoji="1" lang="en-US" altLang="ja-JP" sz="1400" b="1"/>
        </a:p>
      </xdr:txBody>
    </xdr:sp>
    <xdr:clientData/>
  </xdr:twoCellAnchor>
  <xdr:twoCellAnchor>
    <xdr:from>
      <xdr:col>12</xdr:col>
      <xdr:colOff>2476501</xdr:colOff>
      <xdr:row>1</xdr:row>
      <xdr:rowOff>103910</xdr:rowOff>
    </xdr:from>
    <xdr:to>
      <xdr:col>13</xdr:col>
      <xdr:colOff>692729</xdr:colOff>
      <xdr:row>3</xdr:row>
      <xdr:rowOff>329045</xdr:rowOff>
    </xdr:to>
    <xdr:sp macro="" textlink="">
      <xdr:nvSpPr>
        <xdr:cNvPr id="15" name="テキスト ボックス 14">
          <a:extLst>
            <a:ext uri="{FF2B5EF4-FFF2-40B4-BE49-F238E27FC236}">
              <a16:creationId xmlns:a16="http://schemas.microsoft.com/office/drawing/2014/main" id="{CE3C8A93-E640-5DB2-03A7-96284DB4398D}"/>
            </a:ext>
          </a:extLst>
        </xdr:cNvPr>
        <xdr:cNvSpPr txBox="1"/>
      </xdr:nvSpPr>
      <xdr:spPr>
        <a:xfrm>
          <a:off x="20019819" y="432955"/>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1835728</xdr:colOff>
      <xdr:row>17</xdr:row>
      <xdr:rowOff>519546</xdr:rowOff>
    </xdr:from>
    <xdr:to>
      <xdr:col>13</xdr:col>
      <xdr:colOff>51956</xdr:colOff>
      <xdr:row>18</xdr:row>
      <xdr:rowOff>450272</xdr:rowOff>
    </xdr:to>
    <xdr:sp macro="" textlink="">
      <xdr:nvSpPr>
        <xdr:cNvPr id="16" name="テキスト ボックス 15">
          <a:extLst>
            <a:ext uri="{FF2B5EF4-FFF2-40B4-BE49-F238E27FC236}">
              <a16:creationId xmlns:a16="http://schemas.microsoft.com/office/drawing/2014/main" id="{5AA40F0D-6C3E-428E-8A05-6106EC0369FF}"/>
            </a:ext>
          </a:extLst>
        </xdr:cNvPr>
        <xdr:cNvSpPr txBox="1"/>
      </xdr:nvSpPr>
      <xdr:spPr>
        <a:xfrm>
          <a:off x="19379046" y="9663546"/>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1749136</xdr:colOff>
      <xdr:row>27</xdr:row>
      <xdr:rowOff>519546</xdr:rowOff>
    </xdr:from>
    <xdr:to>
      <xdr:col>12</xdr:col>
      <xdr:colOff>4173682</xdr:colOff>
      <xdr:row>28</xdr:row>
      <xdr:rowOff>450272</xdr:rowOff>
    </xdr:to>
    <xdr:sp macro="" textlink="">
      <xdr:nvSpPr>
        <xdr:cNvPr id="17" name="テキスト ボックス 16">
          <a:extLst>
            <a:ext uri="{FF2B5EF4-FFF2-40B4-BE49-F238E27FC236}">
              <a16:creationId xmlns:a16="http://schemas.microsoft.com/office/drawing/2014/main" id="{6657B0F4-6798-42E4-B6E7-D7D67844604D}"/>
            </a:ext>
          </a:extLst>
        </xdr:cNvPr>
        <xdr:cNvSpPr txBox="1"/>
      </xdr:nvSpPr>
      <xdr:spPr>
        <a:xfrm>
          <a:off x="19292454" y="16521546"/>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1766454</xdr:colOff>
      <xdr:row>37</xdr:row>
      <xdr:rowOff>588819</xdr:rowOff>
    </xdr:from>
    <xdr:to>
      <xdr:col>12</xdr:col>
      <xdr:colOff>4191000</xdr:colOff>
      <xdr:row>39</xdr:row>
      <xdr:rowOff>0</xdr:rowOff>
    </xdr:to>
    <xdr:sp macro="" textlink="">
      <xdr:nvSpPr>
        <xdr:cNvPr id="18" name="テキスト ボックス 17">
          <a:extLst>
            <a:ext uri="{FF2B5EF4-FFF2-40B4-BE49-F238E27FC236}">
              <a16:creationId xmlns:a16="http://schemas.microsoft.com/office/drawing/2014/main" id="{25FF995B-BBF3-4330-94BD-84AD144DCDFF}"/>
            </a:ext>
          </a:extLst>
        </xdr:cNvPr>
        <xdr:cNvSpPr txBox="1"/>
      </xdr:nvSpPr>
      <xdr:spPr>
        <a:xfrm>
          <a:off x="19309772" y="23656637"/>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16</xdr:col>
      <xdr:colOff>367389</xdr:colOff>
      <xdr:row>3</xdr:row>
      <xdr:rowOff>0</xdr:rowOff>
    </xdr:from>
    <xdr:to>
      <xdr:col>18</xdr:col>
      <xdr:colOff>95250</xdr:colOff>
      <xdr:row>8</xdr:row>
      <xdr:rowOff>476250</xdr:rowOff>
    </xdr:to>
    <xdr:grpSp>
      <xdr:nvGrpSpPr>
        <xdr:cNvPr id="6" name="グループ化 5">
          <a:extLst>
            <a:ext uri="{FF2B5EF4-FFF2-40B4-BE49-F238E27FC236}">
              <a16:creationId xmlns:a16="http://schemas.microsoft.com/office/drawing/2014/main" id="{7D4F03F0-52E9-A4BE-3EF7-751D4A8981D4}"/>
            </a:ext>
          </a:extLst>
        </xdr:cNvPr>
        <xdr:cNvGrpSpPr/>
      </xdr:nvGrpSpPr>
      <xdr:grpSpPr>
        <a:xfrm>
          <a:off x="25567818" y="952500"/>
          <a:ext cx="1687289" cy="2571750"/>
          <a:chOff x="25567818" y="952500"/>
          <a:chExt cx="1687289" cy="2571750"/>
        </a:xfrm>
      </xdr:grpSpPr>
      <xdr:sp macro="" textlink="">
        <xdr:nvSpPr>
          <xdr:cNvPr id="20" name="正方形/長方形 19">
            <a:extLst>
              <a:ext uri="{FF2B5EF4-FFF2-40B4-BE49-F238E27FC236}">
                <a16:creationId xmlns:a16="http://schemas.microsoft.com/office/drawing/2014/main" id="{C155DA31-24AF-1789-5E0C-1E923C70CC03}"/>
              </a:ext>
            </a:extLst>
          </xdr:cNvPr>
          <xdr:cNvSpPr/>
        </xdr:nvSpPr>
        <xdr:spPr bwMode="auto">
          <a:xfrm>
            <a:off x="25567822" y="952500"/>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3FF34EC8-B778-4015-90C0-B0587EE9E55D}"/>
              </a:ext>
            </a:extLst>
          </xdr:cNvPr>
          <xdr:cNvSpPr/>
        </xdr:nvSpPr>
        <xdr:spPr bwMode="auto">
          <a:xfrm>
            <a:off x="25567823" y="1292679"/>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444ABA07-D658-4321-A615-E53CB0BE1905}"/>
              </a:ext>
            </a:extLst>
          </xdr:cNvPr>
          <xdr:cNvSpPr/>
        </xdr:nvSpPr>
        <xdr:spPr bwMode="auto">
          <a:xfrm>
            <a:off x="25567818" y="1632858"/>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17F6906E-5D1D-4786-9564-F979BE1FE81D}"/>
              </a:ext>
            </a:extLst>
          </xdr:cNvPr>
          <xdr:cNvSpPr/>
        </xdr:nvSpPr>
        <xdr:spPr bwMode="auto">
          <a:xfrm>
            <a:off x="25567823" y="2544536"/>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3F310646-FC6E-444B-8550-56BB08642F29}"/>
              </a:ext>
            </a:extLst>
          </xdr:cNvPr>
          <xdr:cNvSpPr/>
        </xdr:nvSpPr>
        <xdr:spPr bwMode="auto">
          <a:xfrm>
            <a:off x="25595037" y="3048000"/>
            <a:ext cx="1660070" cy="47625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21</xdr:col>
      <xdr:colOff>544287</xdr:colOff>
      <xdr:row>4</xdr:row>
      <xdr:rowOff>0</xdr:rowOff>
    </xdr:from>
    <xdr:to>
      <xdr:col>23</xdr:col>
      <xdr:colOff>3</xdr:colOff>
      <xdr:row>6</xdr:row>
      <xdr:rowOff>381000</xdr:rowOff>
    </xdr:to>
    <xdr:grpSp>
      <xdr:nvGrpSpPr>
        <xdr:cNvPr id="19" name="グループ化 18">
          <a:extLst>
            <a:ext uri="{FF2B5EF4-FFF2-40B4-BE49-F238E27FC236}">
              <a16:creationId xmlns:a16="http://schemas.microsoft.com/office/drawing/2014/main" id="{35CF86B0-AEF4-350A-AD78-963782270D37}"/>
            </a:ext>
          </a:extLst>
        </xdr:cNvPr>
        <xdr:cNvGrpSpPr/>
      </xdr:nvGrpSpPr>
      <xdr:grpSpPr>
        <a:xfrm>
          <a:off x="33650466" y="1360714"/>
          <a:ext cx="1660073" cy="1061357"/>
          <a:chOff x="33650466" y="1360714"/>
          <a:chExt cx="1660073" cy="1061357"/>
        </a:xfrm>
      </xdr:grpSpPr>
      <xdr:sp macro="" textlink="">
        <xdr:nvSpPr>
          <xdr:cNvPr id="27" name="正方形/長方形 26">
            <a:extLst>
              <a:ext uri="{FF2B5EF4-FFF2-40B4-BE49-F238E27FC236}">
                <a16:creationId xmlns:a16="http://schemas.microsoft.com/office/drawing/2014/main" id="{30DAA1EE-D995-44F4-B18B-C818A0915AF8}"/>
              </a:ext>
            </a:extLst>
          </xdr:cNvPr>
          <xdr:cNvSpPr/>
        </xdr:nvSpPr>
        <xdr:spPr bwMode="auto">
          <a:xfrm>
            <a:off x="33650466" y="2081892"/>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3890B481-AD86-4A9C-BAB5-188786D4C7EC}"/>
              </a:ext>
            </a:extLst>
          </xdr:cNvPr>
          <xdr:cNvSpPr/>
        </xdr:nvSpPr>
        <xdr:spPr bwMode="auto">
          <a:xfrm>
            <a:off x="33650468" y="1360714"/>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17</xdr:col>
      <xdr:colOff>938892</xdr:colOff>
      <xdr:row>10</xdr:row>
      <xdr:rowOff>816429</xdr:rowOff>
    </xdr:from>
    <xdr:to>
      <xdr:col>21</xdr:col>
      <xdr:colOff>734786</xdr:colOff>
      <xdr:row>14</xdr:row>
      <xdr:rowOff>367392</xdr:rowOff>
    </xdr:to>
    <xdr:sp macro="" textlink="">
      <xdr:nvSpPr>
        <xdr:cNvPr id="8" name="テキスト ボックス 7">
          <a:extLst>
            <a:ext uri="{FF2B5EF4-FFF2-40B4-BE49-F238E27FC236}">
              <a16:creationId xmlns:a16="http://schemas.microsoft.com/office/drawing/2014/main" id="{DC0055DA-D7DA-4518-91A1-C562BB0540FE}"/>
            </a:ext>
          </a:extLst>
        </xdr:cNvPr>
        <xdr:cNvSpPr txBox="1"/>
      </xdr:nvSpPr>
      <xdr:spPr>
        <a:xfrm>
          <a:off x="26275392" y="4898572"/>
          <a:ext cx="7225394" cy="253092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具体例：看護職員（２名）</a:t>
          </a:r>
        </a:p>
        <a:p>
          <a:pPr algn="l"/>
          <a:r>
            <a:rPr kumimoji="1" lang="ja-JP" altLang="en-US" sz="1200" b="1"/>
            <a:t>　　　　　・毎月の手当　</a:t>
          </a:r>
          <a:r>
            <a:rPr kumimoji="1" lang="en-US" altLang="ja-JP" sz="1200" b="1"/>
            <a:t>5,000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14,000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事務職員（１名）</a:t>
          </a:r>
        </a:p>
        <a:p>
          <a:pPr algn="l"/>
          <a:r>
            <a:rPr kumimoji="1" lang="ja-JP" altLang="en-US" sz="1200" b="1"/>
            <a:t>　　　　　・毎月の手当　</a:t>
          </a:r>
          <a:r>
            <a:rPr kumimoji="1" lang="en-US" altLang="ja-JP" sz="1200" b="1"/>
            <a:t>2,000</a:t>
          </a:r>
          <a:r>
            <a:rPr kumimoji="1" lang="ja-JP" altLang="en-US" sz="1200" b="1"/>
            <a:t>円増額　</a:t>
          </a:r>
          <a:r>
            <a:rPr kumimoji="1" lang="en-US" altLang="ja-JP" sz="1200" b="1"/>
            <a:t>2</a:t>
          </a:r>
          <a:r>
            <a:rPr kumimoji="1" lang="ja-JP" altLang="en-US" sz="1200" b="1"/>
            <a:t>か月分（令和</a:t>
          </a:r>
          <a:r>
            <a:rPr kumimoji="1" lang="en-US" altLang="ja-JP" sz="1200" b="1"/>
            <a:t>8</a:t>
          </a:r>
          <a:r>
            <a:rPr kumimoji="1" lang="ja-JP" altLang="en-US" sz="1200" b="1"/>
            <a:t>年</a:t>
          </a:r>
          <a:r>
            <a:rPr kumimoji="1" lang="en-US" altLang="ja-JP" sz="1200" b="1"/>
            <a:t>4</a:t>
          </a:r>
          <a:r>
            <a:rPr kumimoji="1" lang="ja-JP" altLang="en-US" sz="1200" b="1"/>
            <a:t>月～令和</a:t>
          </a:r>
          <a:r>
            <a:rPr kumimoji="1" lang="en-US" altLang="ja-JP" sz="1200" b="1"/>
            <a:t>8</a:t>
          </a:r>
          <a:r>
            <a:rPr kumimoji="1" lang="ja-JP" altLang="en-US" sz="1200" b="1"/>
            <a:t>年</a:t>
          </a:r>
          <a:r>
            <a:rPr kumimoji="1" lang="en-US" altLang="ja-JP" sz="1200" b="1"/>
            <a:t>5</a:t>
          </a:r>
          <a:r>
            <a:rPr kumimoji="1" lang="ja-JP" altLang="en-US" sz="1200" b="1"/>
            <a:t>月）</a:t>
          </a:r>
        </a:p>
        <a:p>
          <a:pPr algn="l"/>
          <a:r>
            <a:rPr kumimoji="1" lang="ja-JP" altLang="en-US" sz="1200" b="1"/>
            <a:t>　　　　　・特別手当　　</a:t>
          </a:r>
          <a:r>
            <a:rPr kumimoji="1" lang="en-US" altLang="ja-JP" sz="1200" b="1"/>
            <a:t>5,000</a:t>
          </a:r>
          <a:r>
            <a:rPr kumimoji="1" lang="ja-JP" altLang="en-US" sz="1200" b="1"/>
            <a:t>円　　　　</a:t>
          </a:r>
          <a:r>
            <a:rPr kumimoji="1" lang="en-US" altLang="ja-JP" sz="1200" b="1"/>
            <a:t>4</a:t>
          </a:r>
          <a:r>
            <a:rPr kumimoji="1" lang="ja-JP" altLang="en-US" sz="1200" b="1"/>
            <a:t>か月分（令和</a:t>
          </a:r>
          <a:r>
            <a:rPr kumimoji="1" lang="en-US" altLang="ja-JP" sz="1200" b="1"/>
            <a:t>7</a:t>
          </a:r>
          <a:r>
            <a:rPr kumimoji="1" lang="ja-JP" altLang="en-US" sz="1200" b="1"/>
            <a:t>年</a:t>
          </a:r>
          <a:r>
            <a:rPr kumimoji="1" lang="en-US" altLang="ja-JP" sz="1200" b="1"/>
            <a:t>12</a:t>
          </a:r>
          <a:r>
            <a:rPr kumimoji="1" lang="ja-JP" altLang="en-US" sz="1200" b="1"/>
            <a:t>月～令和</a:t>
          </a:r>
          <a:r>
            <a:rPr kumimoji="1" lang="en-US" altLang="ja-JP" sz="1200" b="1"/>
            <a:t>8</a:t>
          </a:r>
          <a:r>
            <a:rPr kumimoji="1" lang="ja-JP" altLang="en-US" sz="1200" b="1"/>
            <a:t>年</a:t>
          </a:r>
          <a:r>
            <a:rPr kumimoji="1" lang="en-US" altLang="ja-JP" sz="1200" b="1"/>
            <a:t>3</a:t>
          </a:r>
          <a:r>
            <a:rPr kumimoji="1" lang="ja-JP" altLang="en-US" sz="1200" b="1"/>
            <a:t>月）　　</a:t>
          </a:r>
        </a:p>
        <a:p>
          <a:pPr algn="l"/>
          <a:endParaRPr kumimoji="1" lang="ja-JP" altLang="en-US" sz="1200" b="1"/>
        </a:p>
        <a:p>
          <a:pPr algn="l"/>
          <a:r>
            <a:rPr kumimoji="1" lang="ja-JP" altLang="en-US" sz="1200" b="1"/>
            <a:t>　　　⇒「賃金改善（全体）の内容」の入力は、按分計算</a:t>
          </a:r>
        </a:p>
        <a:p>
          <a:pPr algn="l"/>
          <a:r>
            <a:rPr kumimoji="1" lang="ja-JP" altLang="en-US" sz="1200" b="1"/>
            <a:t>　　　　　・毎月の手当　｛（</a:t>
          </a:r>
          <a:r>
            <a:rPr kumimoji="1" lang="en-US" altLang="ja-JP" sz="1200" b="1"/>
            <a:t>5,000×2</a:t>
          </a:r>
          <a:r>
            <a:rPr kumimoji="1" lang="ja-JP" altLang="en-US" sz="1200" b="1"/>
            <a:t>人）＋（</a:t>
          </a:r>
          <a:r>
            <a:rPr kumimoji="1" lang="en-US" altLang="ja-JP" sz="1200" b="1"/>
            <a:t>2,000×1</a:t>
          </a:r>
          <a:r>
            <a:rPr kumimoji="1" lang="ja-JP" altLang="en-US" sz="1200" b="1"/>
            <a:t>人）｝</a:t>
          </a:r>
          <a:r>
            <a:rPr kumimoji="1" lang="en-US" altLang="ja-JP" sz="1200" b="1"/>
            <a:t>÷3</a:t>
          </a:r>
          <a:r>
            <a:rPr kumimoji="1" lang="ja-JP" altLang="en-US" sz="1200" b="1"/>
            <a:t>人＝</a:t>
          </a:r>
          <a:r>
            <a:rPr kumimoji="1" lang="en-US" altLang="ja-JP" sz="1200" b="1"/>
            <a:t>4,000</a:t>
          </a:r>
          <a:r>
            <a:rPr kumimoji="1" lang="ja-JP" altLang="en-US" sz="1200" b="1"/>
            <a:t>円／人（１か月あたり）</a:t>
          </a:r>
        </a:p>
        <a:p>
          <a:pPr algn="l"/>
          <a:r>
            <a:rPr kumimoji="1" lang="ja-JP" altLang="en-US" sz="1200" b="1"/>
            <a:t>　　　　　・特別手当　　｛（</a:t>
          </a:r>
          <a:r>
            <a:rPr kumimoji="1" lang="en-US" altLang="ja-JP" sz="1200" b="1"/>
            <a:t>14,000×2</a:t>
          </a:r>
          <a:r>
            <a:rPr kumimoji="1" lang="ja-JP" altLang="en-US" sz="1200" b="1"/>
            <a:t>人）＋（</a:t>
          </a:r>
          <a:r>
            <a:rPr kumimoji="1" lang="en-US" altLang="ja-JP" sz="1200" b="1"/>
            <a:t>5,000×1</a:t>
          </a:r>
          <a:r>
            <a:rPr kumimoji="1" lang="ja-JP" altLang="en-US" sz="1200" b="1"/>
            <a:t>人）｝</a:t>
          </a:r>
          <a:r>
            <a:rPr kumimoji="1" lang="en-US" altLang="ja-JP" sz="1200" b="1"/>
            <a:t>÷3</a:t>
          </a:r>
          <a:r>
            <a:rPr kumimoji="1" lang="ja-JP" altLang="en-US" sz="1200" b="1"/>
            <a:t>人＝</a:t>
          </a:r>
          <a:r>
            <a:rPr kumimoji="1" lang="en-US" altLang="ja-JP" sz="1200" b="1"/>
            <a:t>11,000</a:t>
          </a:r>
          <a:r>
            <a:rPr kumimoji="1" lang="ja-JP" altLang="en-US" sz="1200" b="1"/>
            <a:t>円／人（１か月あたり）</a:t>
          </a:r>
        </a:p>
      </xdr:txBody>
    </xdr:sp>
    <xdr:clientData/>
  </xdr:twoCellAnchor>
  <xdr:twoCellAnchor>
    <xdr:from>
      <xdr:col>19</xdr:col>
      <xdr:colOff>285748</xdr:colOff>
      <xdr:row>15</xdr:row>
      <xdr:rowOff>136072</xdr:rowOff>
    </xdr:from>
    <xdr:to>
      <xdr:col>22</xdr:col>
      <xdr:colOff>1238251</xdr:colOff>
      <xdr:row>15</xdr:row>
      <xdr:rowOff>861331</xdr:rowOff>
    </xdr:to>
    <xdr:grpSp>
      <xdr:nvGrpSpPr>
        <xdr:cNvPr id="7" name="グループ化 6">
          <a:extLst>
            <a:ext uri="{FF2B5EF4-FFF2-40B4-BE49-F238E27FC236}">
              <a16:creationId xmlns:a16="http://schemas.microsoft.com/office/drawing/2014/main" id="{2DFBBC15-1677-B340-C33A-3AC4D5C06D0E}"/>
            </a:ext>
          </a:extLst>
        </xdr:cNvPr>
        <xdr:cNvGrpSpPr/>
      </xdr:nvGrpSpPr>
      <xdr:grpSpPr>
        <a:xfrm>
          <a:off x="31078712" y="7674429"/>
          <a:ext cx="4122968" cy="725259"/>
          <a:chOff x="31078712" y="7674429"/>
          <a:chExt cx="4122968" cy="725259"/>
        </a:xfrm>
      </xdr:grpSpPr>
      <xdr:sp macro="" textlink="">
        <xdr:nvSpPr>
          <xdr:cNvPr id="29" name="正方形/長方形 28">
            <a:extLst>
              <a:ext uri="{FF2B5EF4-FFF2-40B4-BE49-F238E27FC236}">
                <a16:creationId xmlns:a16="http://schemas.microsoft.com/office/drawing/2014/main" id="{C109D6F8-6151-4FFC-90DD-F10FF9CF4023}"/>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38107617-D2DB-48B6-BEE8-CBF876447C4A}"/>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32" name="直線矢印コネクタ 31">
            <a:extLst>
              <a:ext uri="{FF2B5EF4-FFF2-40B4-BE49-F238E27FC236}">
                <a16:creationId xmlns:a16="http://schemas.microsoft.com/office/drawing/2014/main" id="{D011DB41-213F-E00F-9C17-548CEB68C752}"/>
              </a:ext>
            </a:extLst>
          </xdr:cNvPr>
          <xdr:cNvCxnSpPr>
            <a:stCxn id="30" idx="3"/>
            <a:endCxn id="29"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1075765</xdr:colOff>
      <xdr:row>14</xdr:row>
      <xdr:rowOff>134469</xdr:rowOff>
    </xdr:from>
    <xdr:to>
      <xdr:col>4</xdr:col>
      <xdr:colOff>790014</xdr:colOff>
      <xdr:row>15</xdr:row>
      <xdr:rowOff>140072</xdr:rowOff>
    </xdr:to>
    <xdr:sp macro="" textlink="">
      <xdr:nvSpPr>
        <xdr:cNvPr id="4" name="矢印: 下 3">
          <a:extLst>
            <a:ext uri="{FF2B5EF4-FFF2-40B4-BE49-F238E27FC236}">
              <a16:creationId xmlns:a16="http://schemas.microsoft.com/office/drawing/2014/main" id="{C8F7177F-9182-C6D3-B9B6-DE960E019250}"/>
            </a:ext>
          </a:extLst>
        </xdr:cNvPr>
        <xdr:cNvSpPr/>
      </xdr:nvSpPr>
      <xdr:spPr bwMode="auto">
        <a:xfrm rot="16200000">
          <a:off x="6622676" y="7519146"/>
          <a:ext cx="173691" cy="868455"/>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2229971</xdr:colOff>
      <xdr:row>6</xdr:row>
      <xdr:rowOff>616029</xdr:rowOff>
    </xdr:from>
    <xdr:to>
      <xdr:col>8</xdr:col>
      <xdr:colOff>1893794</xdr:colOff>
      <xdr:row>20</xdr:row>
      <xdr:rowOff>162076</xdr:rowOff>
    </xdr:to>
    <xdr:grpSp>
      <xdr:nvGrpSpPr>
        <xdr:cNvPr id="14" name="グループ化 13">
          <a:extLst>
            <a:ext uri="{FF2B5EF4-FFF2-40B4-BE49-F238E27FC236}">
              <a16:creationId xmlns:a16="http://schemas.microsoft.com/office/drawing/2014/main" id="{5C8AF437-6EDA-5816-C605-DEEE9206E4B3}"/>
            </a:ext>
          </a:extLst>
        </xdr:cNvPr>
        <xdr:cNvGrpSpPr/>
      </xdr:nvGrpSpPr>
      <xdr:grpSpPr>
        <a:xfrm>
          <a:off x="2229971" y="6426279"/>
          <a:ext cx="11665323" cy="2621261"/>
          <a:chOff x="2229971" y="6426279"/>
          <a:chExt cx="11665323" cy="2621261"/>
        </a:xfrm>
      </xdr:grpSpPr>
      <xdr:cxnSp macro="">
        <xdr:nvCxnSpPr>
          <xdr:cNvPr id="10" name="直線コネクタ 9">
            <a:extLst>
              <a:ext uri="{FF2B5EF4-FFF2-40B4-BE49-F238E27FC236}">
                <a16:creationId xmlns:a16="http://schemas.microsoft.com/office/drawing/2014/main" id="{9F639014-9162-389C-9C64-1216AA8DB4C8}"/>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9" name="グループ化 8">
            <a:extLst>
              <a:ext uri="{FF2B5EF4-FFF2-40B4-BE49-F238E27FC236}">
                <a16:creationId xmlns:a16="http://schemas.microsoft.com/office/drawing/2014/main" id="{563C64C5-179D-F029-4B75-696C350D1C36}"/>
              </a:ext>
            </a:extLst>
          </xdr:cNvPr>
          <xdr:cNvGrpSpPr/>
        </xdr:nvGrpSpPr>
        <xdr:grpSpPr>
          <a:xfrm>
            <a:off x="2229971" y="6426279"/>
            <a:ext cx="11665323" cy="2621261"/>
            <a:chOff x="2229971" y="6426279"/>
            <a:chExt cx="11787787" cy="2621261"/>
          </a:xfrm>
        </xdr:grpSpPr>
        <xdr:pic>
          <xdr:nvPicPr>
            <xdr:cNvPr id="2" name="図 1" descr="テーブル&#10;&#10;中程度の精度で自動的に生成された説明">
              <a:extLst>
                <a:ext uri="{FF2B5EF4-FFF2-40B4-BE49-F238E27FC236}">
                  <a16:creationId xmlns:a16="http://schemas.microsoft.com/office/drawing/2014/main" id="{EF520303-4148-65C2-5471-C90898E0D9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3" name="正方形/長方形 2">
              <a:extLst>
                <a:ext uri="{FF2B5EF4-FFF2-40B4-BE49-F238E27FC236}">
                  <a16:creationId xmlns:a16="http://schemas.microsoft.com/office/drawing/2014/main" id="{179EA740-A0BD-8615-469F-5EAAFD3CB939}"/>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249D7E1-D879-9824-48B1-9E8ADAC1E8F9}"/>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矢印: 下 5">
              <a:extLst>
                <a:ext uri="{FF2B5EF4-FFF2-40B4-BE49-F238E27FC236}">
                  <a16:creationId xmlns:a16="http://schemas.microsoft.com/office/drawing/2014/main" id="{BC70B97B-8DEB-4EEA-8D14-35EAFC1979EA}"/>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C8DE8DE7-565B-BE85-6C46-203BC6CAA9D0}"/>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1" name="テキスト ボックス 10">
              <a:extLst>
                <a:ext uri="{FF2B5EF4-FFF2-40B4-BE49-F238E27FC236}">
                  <a16:creationId xmlns:a16="http://schemas.microsoft.com/office/drawing/2014/main" id="{1C082F29-E3FA-B1A4-264A-3DBDDF2FD1A2}"/>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12" name="テキスト ボックス 11">
              <a:extLst>
                <a:ext uri="{FF2B5EF4-FFF2-40B4-BE49-F238E27FC236}">
                  <a16:creationId xmlns:a16="http://schemas.microsoft.com/office/drawing/2014/main" id="{886D75E3-CCBF-468F-A2F6-0A04881E8EAA}"/>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13" name="テキスト ボックス 12">
              <a:extLst>
                <a:ext uri="{FF2B5EF4-FFF2-40B4-BE49-F238E27FC236}">
                  <a16:creationId xmlns:a16="http://schemas.microsoft.com/office/drawing/2014/main" id="{DFBC0665-0DA1-4A2E-BFCE-D1DB5FCC65CC}"/>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7</xdr:col>
      <xdr:colOff>145676</xdr:colOff>
      <xdr:row>14</xdr:row>
      <xdr:rowOff>22412</xdr:rowOff>
    </xdr:from>
    <xdr:to>
      <xdr:col>7</xdr:col>
      <xdr:colOff>145676</xdr:colOff>
      <xdr:row>18</xdr:row>
      <xdr:rowOff>100853</xdr:rowOff>
    </xdr:to>
    <xdr:cxnSp macro="">
      <xdr:nvCxnSpPr>
        <xdr:cNvPr id="15" name="直線矢印コネクタ 14">
          <a:extLst>
            <a:ext uri="{FF2B5EF4-FFF2-40B4-BE49-F238E27FC236}">
              <a16:creationId xmlns:a16="http://schemas.microsoft.com/office/drawing/2014/main" id="{B3B2A39B-455A-079E-C1DD-D94BFE827DAB}"/>
            </a:ext>
          </a:extLst>
        </xdr:cNvPr>
        <xdr:cNvCxnSpPr/>
      </xdr:nvCxnSpPr>
      <xdr:spPr bwMode="auto">
        <a:xfrm>
          <a:off x="10757647" y="7754471"/>
          <a:ext cx="0" cy="750794"/>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585108</xdr:colOff>
      <xdr:row>5</xdr:row>
      <xdr:rowOff>81643</xdr:rowOff>
    </xdr:from>
    <xdr:to>
      <xdr:col>7</xdr:col>
      <xdr:colOff>748393</xdr:colOff>
      <xdr:row>5</xdr:row>
      <xdr:rowOff>1102179</xdr:rowOff>
    </xdr:to>
    <xdr:sp macro="" textlink="">
      <xdr:nvSpPr>
        <xdr:cNvPr id="16" name="テキスト ボックス 15">
          <a:extLst>
            <a:ext uri="{FF2B5EF4-FFF2-40B4-BE49-F238E27FC236}">
              <a16:creationId xmlns:a16="http://schemas.microsoft.com/office/drawing/2014/main" id="{368DD5D4-0EFE-CB58-6BCF-2703D2FF7D74}"/>
            </a:ext>
          </a:extLst>
        </xdr:cNvPr>
        <xdr:cNvSpPr txBox="1"/>
      </xdr:nvSpPr>
      <xdr:spPr>
        <a:xfrm>
          <a:off x="3469822" y="4748893"/>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8" name="矢印: 下 7">
          <a:extLst>
            <a:ext uri="{FF2B5EF4-FFF2-40B4-BE49-F238E27FC236}">
              <a16:creationId xmlns:a16="http://schemas.microsoft.com/office/drawing/2014/main" id="{68071892-2060-47C8-9B12-7000AE854921}"/>
            </a:ext>
          </a:extLst>
        </xdr:cNvPr>
        <xdr:cNvSpPr/>
      </xdr:nvSpPr>
      <xdr:spPr bwMode="auto">
        <a:xfrm rot="16200000">
          <a:off x="6617874" y="7614396"/>
          <a:ext cx="182496" cy="870856"/>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2229971</xdr:colOff>
      <xdr:row>6</xdr:row>
      <xdr:rowOff>616029</xdr:rowOff>
    </xdr:from>
    <xdr:to>
      <xdr:col>19</xdr:col>
      <xdr:colOff>3762</xdr:colOff>
      <xdr:row>20</xdr:row>
      <xdr:rowOff>162076</xdr:rowOff>
    </xdr:to>
    <xdr:grpSp>
      <xdr:nvGrpSpPr>
        <xdr:cNvPr id="17" name="グループ化 16">
          <a:extLst>
            <a:ext uri="{FF2B5EF4-FFF2-40B4-BE49-F238E27FC236}">
              <a16:creationId xmlns:a16="http://schemas.microsoft.com/office/drawing/2014/main" id="{8D9BF04F-2498-4BE0-9952-944C51941742}"/>
            </a:ext>
          </a:extLst>
        </xdr:cNvPr>
        <xdr:cNvGrpSpPr/>
      </xdr:nvGrpSpPr>
      <xdr:grpSpPr>
        <a:xfrm>
          <a:off x="16340578" y="6426279"/>
          <a:ext cx="11734720" cy="2621261"/>
          <a:chOff x="2229971" y="6426279"/>
          <a:chExt cx="11665323" cy="2621261"/>
        </a:xfrm>
      </xdr:grpSpPr>
      <xdr:cxnSp macro="">
        <xdr:nvCxnSpPr>
          <xdr:cNvPr id="18" name="直線コネクタ 17">
            <a:extLst>
              <a:ext uri="{FF2B5EF4-FFF2-40B4-BE49-F238E27FC236}">
                <a16:creationId xmlns:a16="http://schemas.microsoft.com/office/drawing/2014/main" id="{E41672D4-592B-FD9D-5A19-656C595E94FB}"/>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9" name="グループ化 18">
            <a:extLst>
              <a:ext uri="{FF2B5EF4-FFF2-40B4-BE49-F238E27FC236}">
                <a16:creationId xmlns:a16="http://schemas.microsoft.com/office/drawing/2014/main" id="{58AC8C18-71BD-3F45-FE11-3F195C934497}"/>
              </a:ext>
            </a:extLst>
          </xdr:cNvPr>
          <xdr:cNvGrpSpPr/>
        </xdr:nvGrpSpPr>
        <xdr:grpSpPr>
          <a:xfrm>
            <a:off x="2229971" y="6426279"/>
            <a:ext cx="11665323" cy="2621261"/>
            <a:chOff x="2229971" y="6426279"/>
            <a:chExt cx="11787787" cy="2621261"/>
          </a:xfrm>
        </xdr:grpSpPr>
        <xdr:pic>
          <xdr:nvPicPr>
            <xdr:cNvPr id="20" name="図 19" descr="テーブル&#10;&#10;中程度の精度で自動的に生成された説明">
              <a:extLst>
                <a:ext uri="{FF2B5EF4-FFF2-40B4-BE49-F238E27FC236}">
                  <a16:creationId xmlns:a16="http://schemas.microsoft.com/office/drawing/2014/main" id="{72CE9D44-55ED-F1B6-1199-ECF0F1C4BD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21" name="正方形/長方形 20">
              <a:extLst>
                <a:ext uri="{FF2B5EF4-FFF2-40B4-BE49-F238E27FC236}">
                  <a16:creationId xmlns:a16="http://schemas.microsoft.com/office/drawing/2014/main" id="{740B700D-663E-E494-B544-27FA96594129}"/>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09E5E63E-4EEE-CB67-8BBE-F7EB9DD220CA}"/>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3" name="矢印: 下 22">
              <a:extLst>
                <a:ext uri="{FF2B5EF4-FFF2-40B4-BE49-F238E27FC236}">
                  <a16:creationId xmlns:a16="http://schemas.microsoft.com/office/drawing/2014/main" id="{766EE481-5C35-05B3-6F12-5CE85C453D55}"/>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23F8197B-072D-743B-F495-44CACFF04343}"/>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5" name="テキスト ボックス 24">
              <a:extLst>
                <a:ext uri="{FF2B5EF4-FFF2-40B4-BE49-F238E27FC236}">
                  <a16:creationId xmlns:a16="http://schemas.microsoft.com/office/drawing/2014/main" id="{25973078-2072-E2DE-BCF3-544A258AD60E}"/>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6" name="テキスト ボックス 25">
              <a:extLst>
                <a:ext uri="{FF2B5EF4-FFF2-40B4-BE49-F238E27FC236}">
                  <a16:creationId xmlns:a16="http://schemas.microsoft.com/office/drawing/2014/main" id="{37CC8A07-853E-AB75-69C4-07B1D57BFAF1}"/>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7" name="テキスト ボックス 26">
              <a:extLst>
                <a:ext uri="{FF2B5EF4-FFF2-40B4-BE49-F238E27FC236}">
                  <a16:creationId xmlns:a16="http://schemas.microsoft.com/office/drawing/2014/main" id="{E95C583D-DA1D-D8C8-A20C-7CAB0E711FAA}"/>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8" name="直線矢印コネクタ 27">
          <a:extLst>
            <a:ext uri="{FF2B5EF4-FFF2-40B4-BE49-F238E27FC236}">
              <a16:creationId xmlns:a16="http://schemas.microsoft.com/office/drawing/2014/main" id="{89AD3324-C76E-4564-8DA1-32FC204C4738}"/>
            </a:ext>
          </a:extLst>
        </xdr:cNvPr>
        <xdr:cNvCxnSpPr/>
      </xdr:nvCxnSpPr>
      <xdr:spPr bwMode="auto">
        <a:xfrm>
          <a:off x="10704819" y="7846519"/>
          <a:ext cx="0" cy="786013"/>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30" name="テキスト ボックス 29">
          <a:extLst>
            <a:ext uri="{FF2B5EF4-FFF2-40B4-BE49-F238E27FC236}">
              <a16:creationId xmlns:a16="http://schemas.microsoft.com/office/drawing/2014/main" id="{0F715FB0-4A67-4D2D-9638-CBFA8456A4B9}"/>
            </a:ext>
          </a:extLst>
        </xdr:cNvPr>
        <xdr:cNvSpPr txBox="1"/>
      </xdr:nvSpPr>
      <xdr:spPr>
        <a:xfrm>
          <a:off x="14478000" y="883227"/>
          <a:ext cx="2424546" cy="848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37" name="正方形/長方形 36">
          <a:extLst>
            <a:ext uri="{FF2B5EF4-FFF2-40B4-BE49-F238E27FC236}">
              <a16:creationId xmlns:a16="http://schemas.microsoft.com/office/drawing/2014/main" id="{06BAB0C8-6A57-4C89-AB26-25A772849FE2}"/>
            </a:ext>
          </a:extLst>
        </xdr:cNvPr>
        <xdr:cNvSpPr/>
      </xdr:nvSpPr>
      <xdr:spPr bwMode="auto">
        <a:xfrm>
          <a:off x="16791214" y="2422071"/>
          <a:ext cx="2476500" cy="228600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38" name="正方形/長方形 37">
          <a:extLst>
            <a:ext uri="{FF2B5EF4-FFF2-40B4-BE49-F238E27FC236}">
              <a16:creationId xmlns:a16="http://schemas.microsoft.com/office/drawing/2014/main" id="{9659E8D7-DA1F-4A38-9A96-1E09FF636127}"/>
            </a:ext>
          </a:extLst>
        </xdr:cNvPr>
        <xdr:cNvSpPr/>
      </xdr:nvSpPr>
      <xdr:spPr bwMode="auto">
        <a:xfrm>
          <a:off x="21458464" y="2381250"/>
          <a:ext cx="4572000" cy="2286000"/>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989240</xdr:colOff>
          <xdr:row>6</xdr:row>
          <xdr:rowOff>193221</xdr:rowOff>
        </xdr:to>
        <xdr:pic>
          <xdr:nvPicPr>
            <xdr:cNvPr id="36" name="図 35">
              <a:extLst>
                <a:ext uri="{FF2B5EF4-FFF2-40B4-BE49-F238E27FC236}">
                  <a16:creationId xmlns:a16="http://schemas.microsoft.com/office/drawing/2014/main" id="{F02960F5-BF01-8A92-B738-64A9DAED215A}"/>
                </a:ext>
              </a:extLst>
            </xdr:cNvPr>
            <xdr:cNvPicPr>
              <a:picLocks noChangeAspect="1" noChangeArrowheads="1"/>
              <a:extLst>
                <a:ext uri="{84589F7E-364E-4C9E-8A38-B11213B215E9}">
                  <a14:cameraTool cellRange="$L$29:$Q$35" spid="_x0000_s2219"/>
                </a:ext>
              </a:extLst>
            </xdr:cNvPicPr>
          </xdr:nvPicPr>
          <xdr:blipFill>
            <a:blip xmlns:r="http://schemas.openxmlformats.org/officeDocument/2006/relationships" r:embed="rId2"/>
            <a:srcRect/>
            <a:stretch>
              <a:fillRect/>
            </a:stretch>
          </xdr:blipFill>
          <xdr:spPr bwMode="auto">
            <a:xfrm>
              <a:off x="17825357" y="3701142"/>
              <a:ext cx="7683953" cy="230232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9" name="楕円 38">
          <a:extLst>
            <a:ext uri="{FF2B5EF4-FFF2-40B4-BE49-F238E27FC236}">
              <a16:creationId xmlns:a16="http://schemas.microsoft.com/office/drawing/2014/main" id="{7FA11441-0C75-9C2C-6DE7-4FD31D09AA27}"/>
            </a:ext>
          </a:extLst>
        </xdr:cNvPr>
        <xdr:cNvSpPr/>
      </xdr:nvSpPr>
      <xdr:spPr bwMode="auto">
        <a:xfrm>
          <a:off x="26180144" y="2598965"/>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40" name="楕円 39">
          <a:extLst>
            <a:ext uri="{FF2B5EF4-FFF2-40B4-BE49-F238E27FC236}">
              <a16:creationId xmlns:a16="http://schemas.microsoft.com/office/drawing/2014/main" id="{A103FD0E-185C-4C1F-8864-250281BA5F07}"/>
            </a:ext>
          </a:extLst>
        </xdr:cNvPr>
        <xdr:cNvSpPr/>
      </xdr:nvSpPr>
      <xdr:spPr bwMode="auto">
        <a:xfrm>
          <a:off x="26166536" y="3701142"/>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41" name="テキスト ボックス 40">
          <a:extLst>
            <a:ext uri="{FF2B5EF4-FFF2-40B4-BE49-F238E27FC236}">
              <a16:creationId xmlns:a16="http://schemas.microsoft.com/office/drawing/2014/main" id="{116C8FDF-53F7-6B72-C632-D52F2192010F}"/>
            </a:ext>
          </a:extLst>
        </xdr:cNvPr>
        <xdr:cNvSpPr txBox="1"/>
      </xdr:nvSpPr>
      <xdr:spPr>
        <a:xfrm>
          <a:off x="24506465" y="489857"/>
          <a:ext cx="3211286" cy="106135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K16</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43" name="直線矢印コネクタ 42">
          <a:extLst>
            <a:ext uri="{FF2B5EF4-FFF2-40B4-BE49-F238E27FC236}">
              <a16:creationId xmlns:a16="http://schemas.microsoft.com/office/drawing/2014/main" id="{E156F55F-1F9F-82F1-5F92-80806F78E07D}"/>
            </a:ext>
          </a:extLst>
        </xdr:cNvPr>
        <xdr:cNvCxnSpPr>
          <a:stCxn id="41" idx="2"/>
          <a:endCxn id="39" idx="0"/>
        </xdr:cNvCxnSpPr>
      </xdr:nvCxnSpPr>
      <xdr:spPr bwMode="auto">
        <a:xfrm>
          <a:off x="26112108" y="1551214"/>
          <a:ext cx="836840" cy="104775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45" name="直線矢印コネクタ 44">
          <a:extLst>
            <a:ext uri="{FF2B5EF4-FFF2-40B4-BE49-F238E27FC236}">
              <a16:creationId xmlns:a16="http://schemas.microsoft.com/office/drawing/2014/main" id="{47D8C1BE-7040-A9C9-8929-5E95121D160E}"/>
            </a:ext>
          </a:extLst>
        </xdr:cNvPr>
        <xdr:cNvCxnSpPr>
          <a:stCxn id="41" idx="2"/>
          <a:endCxn id="40" idx="1"/>
        </xdr:cNvCxnSpPr>
      </xdr:nvCxnSpPr>
      <xdr:spPr bwMode="auto">
        <a:xfrm>
          <a:off x="26112108" y="1551214"/>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47" name="テキスト ボックス 46">
          <a:extLst>
            <a:ext uri="{FF2B5EF4-FFF2-40B4-BE49-F238E27FC236}">
              <a16:creationId xmlns:a16="http://schemas.microsoft.com/office/drawing/2014/main" id="{694E9700-3108-404E-BF0B-7BEE942DB7FF}"/>
            </a:ext>
          </a:extLst>
        </xdr:cNvPr>
        <xdr:cNvSpPr txBox="1"/>
      </xdr:nvSpPr>
      <xdr:spPr>
        <a:xfrm>
          <a:off x="21621750" y="816428"/>
          <a:ext cx="1415143" cy="58510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48" name="直線矢印コネクタ 47">
          <a:extLst>
            <a:ext uri="{FF2B5EF4-FFF2-40B4-BE49-F238E27FC236}">
              <a16:creationId xmlns:a16="http://schemas.microsoft.com/office/drawing/2014/main" id="{C2098D72-2EA7-4FEB-BE09-3AD5C485C046}"/>
            </a:ext>
          </a:extLst>
        </xdr:cNvPr>
        <xdr:cNvCxnSpPr>
          <a:stCxn id="47" idx="2"/>
          <a:endCxn id="37" idx="0"/>
        </xdr:cNvCxnSpPr>
      </xdr:nvCxnSpPr>
      <xdr:spPr bwMode="auto">
        <a:xfrm flipH="1">
          <a:off x="18029464" y="1401535"/>
          <a:ext cx="4299858" cy="1020536"/>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52" name="直線矢印コネクタ 51">
          <a:extLst>
            <a:ext uri="{FF2B5EF4-FFF2-40B4-BE49-F238E27FC236}">
              <a16:creationId xmlns:a16="http://schemas.microsoft.com/office/drawing/2014/main" id="{4A3454E7-1155-4E9A-AEDC-564FA420AE1A}"/>
            </a:ext>
          </a:extLst>
        </xdr:cNvPr>
        <xdr:cNvCxnSpPr>
          <a:stCxn id="47" idx="2"/>
          <a:endCxn id="38" idx="0"/>
        </xdr:cNvCxnSpPr>
      </xdr:nvCxnSpPr>
      <xdr:spPr bwMode="auto">
        <a:xfrm>
          <a:off x="22329322" y="1401535"/>
          <a:ext cx="1415142" cy="979715"/>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56" name="楕円 55">
          <a:extLst>
            <a:ext uri="{FF2B5EF4-FFF2-40B4-BE49-F238E27FC236}">
              <a16:creationId xmlns:a16="http://schemas.microsoft.com/office/drawing/2014/main" id="{45655250-A977-4F48-8D8D-F108C4765151}"/>
            </a:ext>
          </a:extLst>
        </xdr:cNvPr>
        <xdr:cNvSpPr/>
      </xdr:nvSpPr>
      <xdr:spPr bwMode="auto">
        <a:xfrm>
          <a:off x="26180143" y="499382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57" name="テキスト ボックス 56">
          <a:extLst>
            <a:ext uri="{FF2B5EF4-FFF2-40B4-BE49-F238E27FC236}">
              <a16:creationId xmlns:a16="http://schemas.microsoft.com/office/drawing/2014/main" id="{49690C0C-074B-468E-9533-5F1CBA3989C5}"/>
            </a:ext>
          </a:extLst>
        </xdr:cNvPr>
        <xdr:cNvSpPr txBox="1"/>
      </xdr:nvSpPr>
      <xdr:spPr>
        <a:xfrm>
          <a:off x="26084894" y="5987144"/>
          <a:ext cx="1700892" cy="66674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58" name="直線矢印コネクタ 57">
          <a:extLst>
            <a:ext uri="{FF2B5EF4-FFF2-40B4-BE49-F238E27FC236}">
              <a16:creationId xmlns:a16="http://schemas.microsoft.com/office/drawing/2014/main" id="{2BE70722-2B06-4D81-B2DE-8883C0C9796D}"/>
            </a:ext>
          </a:extLst>
        </xdr:cNvPr>
        <xdr:cNvCxnSpPr>
          <a:stCxn id="57" idx="0"/>
          <a:endCxn id="56" idx="4"/>
        </xdr:cNvCxnSpPr>
      </xdr:nvCxnSpPr>
      <xdr:spPr bwMode="auto">
        <a:xfrm flipV="1">
          <a:off x="26935340" y="553810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sheetPr>
  <dimension ref="A1:W47"/>
  <sheetViews>
    <sheetView tabSelected="1" view="pageBreakPreview" zoomScale="70" zoomScaleNormal="85" zoomScaleSheetLayoutView="70" workbookViewId="0"/>
  </sheetViews>
  <sheetFormatPr defaultColWidth="9" defaultRowHeight="13.5"/>
  <cols>
    <col min="1" max="1" width="55.25" style="5" customWidth="1"/>
    <col min="2" max="3" width="15.125" style="9" customWidth="1"/>
    <col min="4" max="4" width="11.25" style="9" customWidth="1"/>
    <col min="5" max="5" width="6.25" style="9" customWidth="1"/>
    <col min="6" max="6" width="19.5" style="5" customWidth="1"/>
    <col min="7" max="7" width="47.75" style="5" customWidth="1"/>
    <col min="8" max="9" width="15.125" style="9" customWidth="1"/>
    <col min="10" max="10" width="11.25" style="9" customWidth="1"/>
    <col min="11" max="11" width="17.625" style="5" customWidth="1"/>
    <col min="12" max="12" width="4.375" style="15" customWidth="1"/>
    <col min="13" max="13" width="55.25" style="5" customWidth="1"/>
    <col min="14" max="15" width="15.125" style="9" customWidth="1"/>
    <col min="16" max="16" width="11.25" style="9" customWidth="1"/>
    <col min="17" max="17" width="6.25" style="9" customWidth="1"/>
    <col min="18" max="18" width="19.5" style="5" customWidth="1"/>
    <col min="19" max="19" width="47.75" style="5" customWidth="1"/>
    <col min="20" max="21" width="15.125" style="9" customWidth="1"/>
    <col min="22" max="22" width="11.25" style="9" customWidth="1"/>
    <col min="23" max="23" width="17.625" style="5" customWidth="1"/>
    <col min="24" max="28" width="9" style="5" customWidth="1"/>
    <col min="29" max="16384" width="9" style="5"/>
  </cols>
  <sheetData>
    <row r="1" spans="1:23" s="23" customFormat="1" ht="25.5" customHeight="1">
      <c r="A1" s="16" t="s">
        <v>165</v>
      </c>
      <c r="B1" s="17"/>
      <c r="C1" s="17"/>
      <c r="D1" s="17"/>
      <c r="E1" s="17"/>
      <c r="F1" s="18"/>
      <c r="G1" s="16"/>
      <c r="H1" s="19"/>
      <c r="I1" s="20"/>
      <c r="J1" s="20"/>
      <c r="K1" s="21"/>
      <c r="L1" s="22"/>
      <c r="M1" s="16" t="s">
        <v>165</v>
      </c>
      <c r="N1" s="17"/>
      <c r="O1" s="17"/>
      <c r="P1" s="17"/>
      <c r="Q1" s="17"/>
      <c r="R1" s="18"/>
      <c r="S1" s="16"/>
      <c r="T1" s="19"/>
      <c r="U1" s="20"/>
      <c r="V1" s="20"/>
      <c r="W1" s="21"/>
    </row>
    <row r="2" spans="1:23" s="23" customFormat="1" ht="27.75" customHeight="1" thickBot="1">
      <c r="A2" s="173" t="s">
        <v>116</v>
      </c>
      <c r="B2" s="174"/>
      <c r="C2" s="174"/>
      <c r="D2" s="174"/>
      <c r="E2" s="174"/>
      <c r="F2" s="174"/>
      <c r="G2" s="174"/>
      <c r="H2" s="174"/>
      <c r="I2" s="174"/>
      <c r="J2" s="174"/>
      <c r="K2" s="174"/>
      <c r="L2" s="26"/>
      <c r="M2" s="173" t="s">
        <v>116</v>
      </c>
      <c r="N2" s="174"/>
      <c r="O2" s="174"/>
      <c r="P2" s="174"/>
      <c r="Q2" s="174"/>
      <c r="R2" s="174"/>
      <c r="S2" s="174"/>
      <c r="T2" s="174"/>
      <c r="U2" s="174"/>
      <c r="V2" s="174"/>
      <c r="W2" s="174"/>
    </row>
    <row r="3" spans="1:23" s="23" customFormat="1" ht="21.75" thickBot="1">
      <c r="A3" s="24"/>
      <c r="B3" s="25"/>
      <c r="C3" s="25"/>
      <c r="D3" s="25"/>
      <c r="E3" s="25"/>
      <c r="F3" s="27" t="s">
        <v>121</v>
      </c>
      <c r="G3" s="25"/>
      <c r="H3" s="25"/>
      <c r="I3" s="25"/>
      <c r="J3" s="25"/>
      <c r="K3" s="27" t="s">
        <v>122</v>
      </c>
      <c r="L3" s="28"/>
      <c r="M3" s="24"/>
      <c r="N3" s="25"/>
      <c r="O3" s="25"/>
      <c r="P3" s="25"/>
      <c r="Q3" s="25"/>
      <c r="R3" s="27" t="s">
        <v>121</v>
      </c>
      <c r="S3" s="25"/>
      <c r="T3" s="25"/>
      <c r="U3" s="25"/>
      <c r="V3" s="25"/>
      <c r="W3" s="27" t="s">
        <v>122</v>
      </c>
    </row>
    <row r="4" spans="1:23" s="23" customFormat="1" ht="32.25" customHeight="1">
      <c r="A4" s="78" t="s">
        <v>50</v>
      </c>
      <c r="B4" s="77"/>
      <c r="C4" s="77"/>
      <c r="D4" s="77"/>
      <c r="E4" s="77"/>
      <c r="F4" s="31"/>
      <c r="G4" s="76" t="s">
        <v>111</v>
      </c>
      <c r="H4" s="30"/>
      <c r="I4" s="30"/>
      <c r="J4" s="30"/>
      <c r="K4" s="32">
        <f>SUM($K$12:$K$16)</f>
        <v>0</v>
      </c>
      <c r="L4" s="33"/>
      <c r="M4" s="29" t="s">
        <v>50</v>
      </c>
      <c r="N4" s="30"/>
      <c r="O4" s="30"/>
      <c r="P4" s="30"/>
      <c r="Q4" s="30"/>
      <c r="R4" s="31" t="s">
        <v>150</v>
      </c>
      <c r="S4" s="29" t="s">
        <v>111</v>
      </c>
      <c r="T4" s="30"/>
      <c r="U4" s="30"/>
      <c r="V4" s="30"/>
      <c r="W4" s="32">
        <f>SUM($W$12:$W$16)</f>
        <v>156000</v>
      </c>
    </row>
    <row r="5" spans="1:23" s="23" customFormat="1" ht="26.25" customHeight="1">
      <c r="A5" s="78" t="s">
        <v>120</v>
      </c>
      <c r="B5" s="77"/>
      <c r="C5" s="77"/>
      <c r="D5" s="77"/>
      <c r="E5" s="77"/>
      <c r="F5" s="31"/>
      <c r="G5" s="83" t="s">
        <v>110</v>
      </c>
      <c r="H5" s="30"/>
      <c r="I5" s="30"/>
      <c r="J5" s="30"/>
      <c r="K5" s="35">
        <v>0</v>
      </c>
      <c r="L5" s="33"/>
      <c r="M5" s="29" t="s">
        <v>120</v>
      </c>
      <c r="N5" s="30"/>
      <c r="O5" s="30"/>
      <c r="P5" s="30"/>
      <c r="Q5" s="30"/>
      <c r="R5" s="31" t="s">
        <v>151</v>
      </c>
      <c r="S5" s="34" t="s">
        <v>110</v>
      </c>
      <c r="T5" s="30"/>
      <c r="U5" s="30"/>
      <c r="V5" s="30"/>
      <c r="W5" s="35">
        <v>0</v>
      </c>
    </row>
    <row r="6" spans="1:23" s="23" customFormat="1" ht="26.25" customHeight="1">
      <c r="A6" s="82" t="s">
        <v>143</v>
      </c>
      <c r="B6" s="77"/>
      <c r="C6" s="77"/>
      <c r="D6" s="77"/>
      <c r="E6" s="77"/>
      <c r="F6" s="79">
        <v>2819999999</v>
      </c>
      <c r="G6" s="83" t="s">
        <v>114</v>
      </c>
      <c r="H6" s="30"/>
      <c r="I6" s="30"/>
      <c r="J6" s="30"/>
      <c r="K6" s="36">
        <f>ROUNDDOWN(K4-K5,-3)</f>
        <v>0</v>
      </c>
      <c r="L6" s="33"/>
      <c r="M6" s="29" t="s">
        <v>143</v>
      </c>
      <c r="N6" s="30"/>
      <c r="O6" s="30"/>
      <c r="P6" s="30"/>
      <c r="Q6" s="30"/>
      <c r="R6" s="31">
        <v>2819999999</v>
      </c>
      <c r="S6" s="34" t="s">
        <v>114</v>
      </c>
      <c r="T6" s="30"/>
      <c r="U6" s="30"/>
      <c r="V6" s="30"/>
      <c r="W6" s="36">
        <f>ROUNDDOWN(W4-W5,-3)</f>
        <v>156000</v>
      </c>
    </row>
    <row r="7" spans="1:23" s="23" customFormat="1" ht="39.75" customHeight="1">
      <c r="A7" s="185" t="s">
        <v>176</v>
      </c>
      <c r="B7" s="185"/>
      <c r="C7" s="185"/>
      <c r="D7" s="185"/>
      <c r="E7" s="185"/>
      <c r="F7" s="80" t="str">
        <f>IF(K6&gt;=K7,"○","×")</f>
        <v>×</v>
      </c>
      <c r="G7" s="76" t="s">
        <v>117</v>
      </c>
      <c r="H7" s="30"/>
      <c r="I7" s="30"/>
      <c r="J7" s="30"/>
      <c r="K7" s="35">
        <v>150000</v>
      </c>
      <c r="L7" s="33"/>
      <c r="M7" s="29" t="s">
        <v>125</v>
      </c>
      <c r="N7" s="30"/>
      <c r="O7" s="30"/>
      <c r="P7" s="30"/>
      <c r="Q7" s="30"/>
      <c r="R7" s="37" t="str">
        <f>IF(W6&gt;=W7,"○","×")</f>
        <v>○</v>
      </c>
      <c r="S7" s="29" t="s">
        <v>117</v>
      </c>
      <c r="T7" s="30"/>
      <c r="U7" s="30"/>
      <c r="V7" s="30"/>
      <c r="W7" s="35">
        <v>150000</v>
      </c>
    </row>
    <row r="8" spans="1:23" s="23" customFormat="1" ht="39.75" customHeight="1">
      <c r="A8" s="76" t="s">
        <v>124</v>
      </c>
      <c r="B8" s="77"/>
      <c r="C8" s="77"/>
      <c r="D8" s="77"/>
      <c r="E8" s="77"/>
      <c r="F8" s="81"/>
      <c r="G8" s="39"/>
      <c r="H8" s="30"/>
      <c r="I8" s="30"/>
      <c r="J8" s="30"/>
      <c r="K8" s="40"/>
      <c r="L8" s="41"/>
      <c r="M8" s="29" t="s">
        <v>124</v>
      </c>
      <c r="N8" s="30"/>
      <c r="O8" s="30"/>
      <c r="P8" s="30"/>
      <c r="Q8" s="30"/>
      <c r="R8" s="38" t="s">
        <v>152</v>
      </c>
      <c r="S8" s="39"/>
      <c r="T8" s="30"/>
      <c r="U8" s="30"/>
      <c r="V8" s="30"/>
      <c r="W8" s="40"/>
    </row>
    <row r="9" spans="1:23" s="23" customFormat="1" ht="39.75" customHeight="1" thickBot="1">
      <c r="A9" s="29" t="s">
        <v>123</v>
      </c>
      <c r="B9" s="77"/>
      <c r="C9" s="77"/>
      <c r="D9" s="77"/>
      <c r="E9" s="77"/>
      <c r="F9" s="81"/>
      <c r="G9" s="39"/>
      <c r="H9" s="30"/>
      <c r="I9" s="30"/>
      <c r="J9" s="30"/>
      <c r="K9" s="42"/>
      <c r="L9" s="41"/>
      <c r="M9" s="29" t="s">
        <v>123</v>
      </c>
      <c r="N9" s="30"/>
      <c r="O9" s="30"/>
      <c r="P9" s="30"/>
      <c r="Q9" s="30"/>
      <c r="R9" s="38"/>
      <c r="S9" s="39"/>
      <c r="T9" s="30"/>
      <c r="U9" s="30"/>
      <c r="V9" s="30"/>
      <c r="W9" s="42"/>
    </row>
    <row r="10" spans="1:23" s="23" customFormat="1" ht="41.25" customHeight="1">
      <c r="A10" s="72" t="s">
        <v>145</v>
      </c>
      <c r="B10" s="175" t="s">
        <v>166</v>
      </c>
      <c r="C10" s="176"/>
      <c r="D10" s="176"/>
      <c r="E10" s="176"/>
      <c r="F10" s="177"/>
      <c r="G10" s="178" t="s">
        <v>54</v>
      </c>
      <c r="H10" s="178"/>
      <c r="I10" s="178"/>
      <c r="J10" s="178"/>
      <c r="K10" s="179"/>
      <c r="L10" s="44"/>
      <c r="M10" s="43" t="s">
        <v>145</v>
      </c>
      <c r="N10" s="175" t="s">
        <v>166</v>
      </c>
      <c r="O10" s="176"/>
      <c r="P10" s="176"/>
      <c r="Q10" s="176"/>
      <c r="R10" s="177"/>
      <c r="S10" s="178" t="s">
        <v>54</v>
      </c>
      <c r="T10" s="178"/>
      <c r="U10" s="178"/>
      <c r="V10" s="178"/>
      <c r="W10" s="179"/>
    </row>
    <row r="11" spans="1:23" s="48" customFormat="1" ht="66" customHeight="1">
      <c r="A11" s="45" t="s">
        <v>107</v>
      </c>
      <c r="B11" s="73" t="s">
        <v>98</v>
      </c>
      <c r="C11" s="73" t="s">
        <v>108</v>
      </c>
      <c r="D11" s="73" t="s">
        <v>97</v>
      </c>
      <c r="E11" s="180" t="s">
        <v>119</v>
      </c>
      <c r="F11" s="181"/>
      <c r="G11" s="182" t="s">
        <v>144</v>
      </c>
      <c r="H11" s="183"/>
      <c r="I11" s="183"/>
      <c r="J11" s="183"/>
      <c r="K11" s="184"/>
      <c r="L11" s="47"/>
      <c r="M11" s="45" t="s">
        <v>107</v>
      </c>
      <c r="N11" s="46" t="s">
        <v>98</v>
      </c>
      <c r="O11" s="46" t="s">
        <v>108</v>
      </c>
      <c r="P11" s="46" t="s">
        <v>97</v>
      </c>
      <c r="Q11" s="180" t="s">
        <v>119</v>
      </c>
      <c r="R11" s="181"/>
      <c r="S11" s="182" t="s">
        <v>144</v>
      </c>
      <c r="T11" s="183"/>
      <c r="U11" s="183"/>
      <c r="V11" s="183"/>
      <c r="W11" s="184"/>
    </row>
    <row r="12" spans="1:23" s="23" customFormat="1" ht="43.5" customHeight="1">
      <c r="A12" s="74" t="s">
        <v>147</v>
      </c>
      <c r="B12" s="50"/>
      <c r="C12" s="51"/>
      <c r="D12" s="52"/>
      <c r="E12" s="186"/>
      <c r="F12" s="187"/>
      <c r="G12" s="53"/>
      <c r="H12" s="54"/>
      <c r="I12" s="55"/>
      <c r="J12" s="56"/>
      <c r="K12" s="57">
        <f>B12*C12*D12</f>
        <v>0</v>
      </c>
      <c r="L12" s="58"/>
      <c r="M12" s="49" t="s">
        <v>147</v>
      </c>
      <c r="N12" s="59"/>
      <c r="O12" s="60"/>
      <c r="P12" s="61"/>
      <c r="Q12" s="154"/>
      <c r="R12" s="155"/>
      <c r="S12" s="53"/>
      <c r="T12" s="54"/>
      <c r="U12" s="55"/>
      <c r="V12" s="56"/>
      <c r="W12" s="57">
        <f>N12*O12*P12</f>
        <v>0</v>
      </c>
    </row>
    <row r="13" spans="1:23" s="23" customFormat="1" ht="43.5" customHeight="1">
      <c r="A13" s="74" t="s">
        <v>148</v>
      </c>
      <c r="B13" s="50"/>
      <c r="C13" s="51"/>
      <c r="D13" s="52"/>
      <c r="E13" s="186"/>
      <c r="F13" s="187"/>
      <c r="G13" s="53"/>
      <c r="H13" s="54"/>
      <c r="I13" s="55"/>
      <c r="J13" s="56"/>
      <c r="K13" s="57">
        <f t="shared" ref="K13:K15" si="0">B13*C13*D13</f>
        <v>0</v>
      </c>
      <c r="L13" s="58"/>
      <c r="M13" s="49" t="s">
        <v>148</v>
      </c>
      <c r="N13" s="59">
        <v>3</v>
      </c>
      <c r="O13" s="60">
        <v>4000</v>
      </c>
      <c r="P13" s="61">
        <v>2</v>
      </c>
      <c r="Q13" s="154">
        <v>4000</v>
      </c>
      <c r="R13" s="155"/>
      <c r="S13" s="53"/>
      <c r="T13" s="54"/>
      <c r="U13" s="55"/>
      <c r="V13" s="56"/>
      <c r="W13" s="57">
        <f t="shared" ref="W13:W15" si="1">N13*O13*P13</f>
        <v>24000</v>
      </c>
    </row>
    <row r="14" spans="1:23" s="23" customFormat="1" ht="80.25" customHeight="1">
      <c r="A14" s="75" t="s">
        <v>175</v>
      </c>
      <c r="B14" s="50"/>
      <c r="C14" s="51"/>
      <c r="D14" s="52"/>
      <c r="E14" s="188"/>
      <c r="F14" s="189"/>
      <c r="G14" s="53"/>
      <c r="H14" s="54"/>
      <c r="I14" s="55"/>
      <c r="J14" s="56"/>
      <c r="K14" s="57">
        <f t="shared" si="0"/>
        <v>0</v>
      </c>
      <c r="L14" s="58"/>
      <c r="M14" s="62" t="s">
        <v>167</v>
      </c>
      <c r="N14" s="59"/>
      <c r="O14" s="60"/>
      <c r="P14" s="61"/>
      <c r="Q14" s="156"/>
      <c r="R14" s="157"/>
      <c r="S14" s="53"/>
      <c r="T14" s="54"/>
      <c r="U14" s="55"/>
      <c r="V14" s="56"/>
      <c r="W14" s="57">
        <f t="shared" si="1"/>
        <v>0</v>
      </c>
    </row>
    <row r="15" spans="1:23" s="23" customFormat="1" ht="37.5" customHeight="1">
      <c r="A15" s="74" t="s">
        <v>149</v>
      </c>
      <c r="B15" s="50"/>
      <c r="C15" s="51"/>
      <c r="D15" s="63"/>
      <c r="E15" s="190"/>
      <c r="F15" s="191"/>
      <c r="G15" s="53"/>
      <c r="H15" s="54"/>
      <c r="I15" s="55"/>
      <c r="J15" s="64"/>
      <c r="K15" s="57">
        <f t="shared" si="0"/>
        <v>0</v>
      </c>
      <c r="L15" s="58"/>
      <c r="M15" s="49" t="s">
        <v>149</v>
      </c>
      <c r="N15" s="59">
        <v>3</v>
      </c>
      <c r="O15" s="60">
        <v>11000</v>
      </c>
      <c r="P15" s="65">
        <v>4</v>
      </c>
      <c r="Q15" s="158"/>
      <c r="R15" s="159"/>
      <c r="S15" s="53"/>
      <c r="T15" s="54"/>
      <c r="U15" s="55"/>
      <c r="V15" s="64"/>
      <c r="W15" s="57">
        <f t="shared" si="1"/>
        <v>132000</v>
      </c>
    </row>
    <row r="16" spans="1:23" s="23" customFormat="1" ht="73.5" customHeight="1">
      <c r="A16" s="170"/>
      <c r="B16" s="171"/>
      <c r="C16" s="171"/>
      <c r="D16" s="171"/>
      <c r="E16" s="171"/>
      <c r="F16" s="172"/>
      <c r="G16" s="165" t="s">
        <v>168</v>
      </c>
      <c r="H16" s="166"/>
      <c r="I16" s="166"/>
      <c r="J16" s="166"/>
      <c r="K16" s="57">
        <f>'【医科】別紙（2％超部分）'!I4+'【医科】別紙（2％超部分）'!I5+'【医科】別紙（2％超部分）'!I6</f>
        <v>0</v>
      </c>
      <c r="L16" s="66"/>
      <c r="M16" s="170"/>
      <c r="N16" s="171"/>
      <c r="O16" s="171"/>
      <c r="P16" s="171"/>
      <c r="Q16" s="171"/>
      <c r="R16" s="172"/>
      <c r="S16" s="165" t="s">
        <v>168</v>
      </c>
      <c r="T16" s="166"/>
      <c r="U16" s="166"/>
      <c r="V16" s="166"/>
      <c r="W16" s="57">
        <f>'【医科】別紙（2％超部分）'!U4+'【医科】別紙（2％超部分）'!U5+'【医科】別紙（2％超部分）'!U6</f>
        <v>0</v>
      </c>
    </row>
    <row r="17" spans="1:23" s="23" customFormat="1" ht="55.5" customHeight="1">
      <c r="A17" s="167" t="s">
        <v>146</v>
      </c>
      <c r="B17" s="168"/>
      <c r="C17" s="168"/>
      <c r="D17" s="168"/>
      <c r="E17" s="168"/>
      <c r="F17" s="168"/>
      <c r="G17" s="168"/>
      <c r="H17" s="168"/>
      <c r="I17" s="168"/>
      <c r="J17" s="168"/>
      <c r="K17" s="169"/>
      <c r="L17" s="67"/>
      <c r="M17" s="167" t="s">
        <v>146</v>
      </c>
      <c r="N17" s="168"/>
      <c r="O17" s="168"/>
      <c r="P17" s="168"/>
      <c r="Q17" s="168"/>
      <c r="R17" s="168"/>
      <c r="S17" s="168"/>
      <c r="T17" s="168"/>
      <c r="U17" s="168"/>
      <c r="V17" s="168"/>
      <c r="W17" s="169"/>
    </row>
    <row r="18" spans="1:23" s="48" customFormat="1" ht="72.75" customHeight="1">
      <c r="A18" s="68" t="s">
        <v>169</v>
      </c>
      <c r="B18" s="69" t="s">
        <v>98</v>
      </c>
      <c r="C18" s="69" t="s">
        <v>115</v>
      </c>
      <c r="D18" s="69" t="s">
        <v>97</v>
      </c>
      <c r="E18" s="160" t="s">
        <v>119</v>
      </c>
      <c r="F18" s="161"/>
      <c r="G18" s="162" t="s">
        <v>144</v>
      </c>
      <c r="H18" s="163"/>
      <c r="I18" s="163"/>
      <c r="J18" s="163"/>
      <c r="K18" s="164"/>
      <c r="L18" s="70"/>
      <c r="M18" s="68" t="s">
        <v>169</v>
      </c>
      <c r="N18" s="69" t="s">
        <v>98</v>
      </c>
      <c r="O18" s="69" t="s">
        <v>115</v>
      </c>
      <c r="P18" s="69" t="s">
        <v>97</v>
      </c>
      <c r="Q18" s="160" t="s">
        <v>119</v>
      </c>
      <c r="R18" s="161"/>
      <c r="S18" s="162" t="s">
        <v>144</v>
      </c>
      <c r="T18" s="163"/>
      <c r="U18" s="163"/>
      <c r="V18" s="163"/>
      <c r="W18" s="164"/>
    </row>
    <row r="19" spans="1:23" s="23" customFormat="1" ht="41.25" customHeight="1">
      <c r="A19" s="74" t="s">
        <v>147</v>
      </c>
      <c r="B19" s="50"/>
      <c r="C19" s="51"/>
      <c r="D19" s="52"/>
      <c r="E19" s="186"/>
      <c r="F19" s="187"/>
      <c r="G19" s="53"/>
      <c r="H19" s="54"/>
      <c r="I19" s="55"/>
      <c r="J19" s="56"/>
      <c r="K19" s="57">
        <f>B19*C19*D19</f>
        <v>0</v>
      </c>
      <c r="L19" s="58"/>
      <c r="M19" s="49" t="s">
        <v>147</v>
      </c>
      <c r="N19" s="59"/>
      <c r="O19" s="60"/>
      <c r="P19" s="61"/>
      <c r="Q19" s="154"/>
      <c r="R19" s="155"/>
      <c r="S19" s="53"/>
      <c r="T19" s="54"/>
      <c r="U19" s="55"/>
      <c r="V19" s="56"/>
      <c r="W19" s="57">
        <f>N19*O19*P19</f>
        <v>0</v>
      </c>
    </row>
    <row r="20" spans="1:23" s="23" customFormat="1" ht="41.25" customHeight="1">
      <c r="A20" s="74" t="s">
        <v>148</v>
      </c>
      <c r="B20" s="50"/>
      <c r="C20" s="51"/>
      <c r="D20" s="52"/>
      <c r="E20" s="186"/>
      <c r="F20" s="187"/>
      <c r="G20" s="53"/>
      <c r="H20" s="54"/>
      <c r="I20" s="55"/>
      <c r="J20" s="56"/>
      <c r="K20" s="57">
        <f t="shared" ref="K20:K22" si="2">B20*C20*D20</f>
        <v>0</v>
      </c>
      <c r="L20" s="58"/>
      <c r="M20" s="49" t="s">
        <v>148</v>
      </c>
      <c r="N20" s="59">
        <v>2</v>
      </c>
      <c r="O20" s="60">
        <v>5000</v>
      </c>
      <c r="P20" s="61">
        <v>2</v>
      </c>
      <c r="Q20" s="154">
        <v>5000</v>
      </c>
      <c r="R20" s="155"/>
      <c r="S20" s="53"/>
      <c r="T20" s="54"/>
      <c r="U20" s="55"/>
      <c r="V20" s="56"/>
      <c r="W20" s="57">
        <f t="shared" ref="W20:W22" si="3">N20*O20*P20</f>
        <v>20000</v>
      </c>
    </row>
    <row r="21" spans="1:23" s="23" customFormat="1" ht="80.25" customHeight="1">
      <c r="A21" s="75" t="s">
        <v>175</v>
      </c>
      <c r="B21" s="50"/>
      <c r="C21" s="51"/>
      <c r="D21" s="52"/>
      <c r="E21" s="188"/>
      <c r="F21" s="189"/>
      <c r="G21" s="53"/>
      <c r="H21" s="54"/>
      <c r="I21" s="55"/>
      <c r="J21" s="56"/>
      <c r="K21" s="57">
        <f t="shared" si="2"/>
        <v>0</v>
      </c>
      <c r="L21" s="58"/>
      <c r="M21" s="62" t="s">
        <v>167</v>
      </c>
      <c r="N21" s="59"/>
      <c r="O21" s="60"/>
      <c r="P21" s="61"/>
      <c r="Q21" s="156"/>
      <c r="R21" s="157"/>
      <c r="S21" s="53"/>
      <c r="T21" s="54"/>
      <c r="U21" s="55"/>
      <c r="V21" s="56"/>
      <c r="W21" s="57">
        <f t="shared" si="3"/>
        <v>0</v>
      </c>
    </row>
    <row r="22" spans="1:23" s="23" customFormat="1" ht="35.25" customHeight="1">
      <c r="A22" s="74" t="s">
        <v>149</v>
      </c>
      <c r="B22" s="50"/>
      <c r="C22" s="51"/>
      <c r="D22" s="63"/>
      <c r="E22" s="190"/>
      <c r="F22" s="191"/>
      <c r="G22" s="53"/>
      <c r="H22" s="54"/>
      <c r="I22" s="55"/>
      <c r="J22" s="64"/>
      <c r="K22" s="57">
        <f t="shared" si="2"/>
        <v>0</v>
      </c>
      <c r="L22" s="58"/>
      <c r="M22" s="49" t="s">
        <v>149</v>
      </c>
      <c r="N22" s="59">
        <v>2</v>
      </c>
      <c r="O22" s="60">
        <v>14000</v>
      </c>
      <c r="P22" s="65">
        <v>4</v>
      </c>
      <c r="Q22" s="158"/>
      <c r="R22" s="159"/>
      <c r="S22" s="53"/>
      <c r="T22" s="54"/>
      <c r="U22" s="55"/>
      <c r="V22" s="64"/>
      <c r="W22" s="57">
        <f t="shared" si="3"/>
        <v>112000</v>
      </c>
    </row>
    <row r="23" spans="1:23" s="48" customFormat="1" ht="72.75" customHeight="1">
      <c r="A23" s="68" t="s">
        <v>170</v>
      </c>
      <c r="B23" s="69" t="s">
        <v>98</v>
      </c>
      <c r="C23" s="69" t="s">
        <v>115</v>
      </c>
      <c r="D23" s="69" t="s">
        <v>97</v>
      </c>
      <c r="E23" s="160" t="s">
        <v>119</v>
      </c>
      <c r="F23" s="161"/>
      <c r="G23" s="162" t="s">
        <v>144</v>
      </c>
      <c r="H23" s="163"/>
      <c r="I23" s="163"/>
      <c r="J23" s="163"/>
      <c r="K23" s="164"/>
      <c r="L23" s="70"/>
      <c r="M23" s="68" t="s">
        <v>170</v>
      </c>
      <c r="N23" s="69" t="s">
        <v>98</v>
      </c>
      <c r="O23" s="69" t="s">
        <v>115</v>
      </c>
      <c r="P23" s="69" t="s">
        <v>97</v>
      </c>
      <c r="Q23" s="160" t="s">
        <v>119</v>
      </c>
      <c r="R23" s="161"/>
      <c r="S23" s="162" t="s">
        <v>144</v>
      </c>
      <c r="T23" s="163"/>
      <c r="U23" s="163"/>
      <c r="V23" s="163"/>
      <c r="W23" s="164"/>
    </row>
    <row r="24" spans="1:23" s="23" customFormat="1" ht="41.25" customHeight="1">
      <c r="A24" s="74" t="s">
        <v>147</v>
      </c>
      <c r="B24" s="50"/>
      <c r="C24" s="51"/>
      <c r="D24" s="52"/>
      <c r="E24" s="186"/>
      <c r="F24" s="187"/>
      <c r="G24" s="53"/>
      <c r="H24" s="54"/>
      <c r="I24" s="55"/>
      <c r="J24" s="56"/>
      <c r="K24" s="57">
        <f>B24*C24*D24</f>
        <v>0</v>
      </c>
      <c r="L24" s="58"/>
      <c r="M24" s="49" t="s">
        <v>147</v>
      </c>
      <c r="N24" s="59"/>
      <c r="O24" s="60"/>
      <c r="P24" s="61"/>
      <c r="Q24" s="154"/>
      <c r="R24" s="155"/>
      <c r="S24" s="53"/>
      <c r="T24" s="54"/>
      <c r="U24" s="55"/>
      <c r="V24" s="56"/>
      <c r="W24" s="57">
        <f>N24*O24*P24</f>
        <v>0</v>
      </c>
    </row>
    <row r="25" spans="1:23" s="23" customFormat="1" ht="41.25" customHeight="1">
      <c r="A25" s="74" t="s">
        <v>148</v>
      </c>
      <c r="B25" s="50"/>
      <c r="C25" s="51"/>
      <c r="D25" s="52"/>
      <c r="E25" s="186"/>
      <c r="F25" s="187"/>
      <c r="G25" s="53"/>
      <c r="H25" s="54"/>
      <c r="I25" s="55"/>
      <c r="J25" s="56"/>
      <c r="K25" s="57">
        <f t="shared" ref="K25:K27" si="4">B25*C25*D25</f>
        <v>0</v>
      </c>
      <c r="L25" s="58"/>
      <c r="M25" s="49" t="s">
        <v>148</v>
      </c>
      <c r="N25" s="59"/>
      <c r="O25" s="60"/>
      <c r="P25" s="61"/>
      <c r="Q25" s="154"/>
      <c r="R25" s="155"/>
      <c r="S25" s="53"/>
      <c r="T25" s="54"/>
      <c r="U25" s="55"/>
      <c r="V25" s="56"/>
      <c r="W25" s="57">
        <f t="shared" ref="W25:W27" si="5">N25*O25*P25</f>
        <v>0</v>
      </c>
    </row>
    <row r="26" spans="1:23" s="23" customFormat="1" ht="80.25" customHeight="1">
      <c r="A26" s="75" t="s">
        <v>175</v>
      </c>
      <c r="B26" s="50"/>
      <c r="C26" s="51"/>
      <c r="D26" s="52"/>
      <c r="E26" s="188"/>
      <c r="F26" s="189"/>
      <c r="G26" s="53"/>
      <c r="H26" s="54"/>
      <c r="I26" s="55"/>
      <c r="J26" s="56"/>
      <c r="K26" s="57">
        <f t="shared" si="4"/>
        <v>0</v>
      </c>
      <c r="L26" s="58"/>
      <c r="M26" s="62" t="s">
        <v>167</v>
      </c>
      <c r="N26" s="59"/>
      <c r="O26" s="60"/>
      <c r="P26" s="61"/>
      <c r="Q26" s="156"/>
      <c r="R26" s="157"/>
      <c r="S26" s="53"/>
      <c r="T26" s="54"/>
      <c r="U26" s="55"/>
      <c r="V26" s="56"/>
      <c r="W26" s="57">
        <f t="shared" si="5"/>
        <v>0</v>
      </c>
    </row>
    <row r="27" spans="1:23" s="23" customFormat="1" ht="35.25" customHeight="1">
      <c r="A27" s="74" t="s">
        <v>149</v>
      </c>
      <c r="B27" s="50"/>
      <c r="C27" s="51"/>
      <c r="D27" s="63"/>
      <c r="E27" s="190"/>
      <c r="F27" s="191"/>
      <c r="G27" s="53"/>
      <c r="H27" s="54"/>
      <c r="I27" s="55"/>
      <c r="J27" s="64"/>
      <c r="K27" s="57">
        <f t="shared" si="4"/>
        <v>0</v>
      </c>
      <c r="L27" s="58"/>
      <c r="M27" s="49" t="s">
        <v>149</v>
      </c>
      <c r="N27" s="59"/>
      <c r="O27" s="60"/>
      <c r="P27" s="65"/>
      <c r="Q27" s="158"/>
      <c r="R27" s="159"/>
      <c r="S27" s="53"/>
      <c r="T27" s="54"/>
      <c r="U27" s="55"/>
      <c r="V27" s="64"/>
      <c r="W27" s="57">
        <f t="shared" si="5"/>
        <v>0</v>
      </c>
    </row>
    <row r="28" spans="1:23" s="48" customFormat="1" ht="72.75" customHeight="1">
      <c r="A28" s="71" t="s">
        <v>171</v>
      </c>
      <c r="B28" s="69" t="s">
        <v>98</v>
      </c>
      <c r="C28" s="69" t="s">
        <v>115</v>
      </c>
      <c r="D28" s="69" t="s">
        <v>97</v>
      </c>
      <c r="E28" s="160" t="s">
        <v>119</v>
      </c>
      <c r="F28" s="161"/>
      <c r="G28" s="162" t="s">
        <v>144</v>
      </c>
      <c r="H28" s="163"/>
      <c r="I28" s="163"/>
      <c r="J28" s="163"/>
      <c r="K28" s="164"/>
      <c r="L28" s="70"/>
      <c r="M28" s="71" t="s">
        <v>171</v>
      </c>
      <c r="N28" s="69" t="s">
        <v>98</v>
      </c>
      <c r="O28" s="69" t="s">
        <v>115</v>
      </c>
      <c r="P28" s="69" t="s">
        <v>97</v>
      </c>
      <c r="Q28" s="160" t="s">
        <v>119</v>
      </c>
      <c r="R28" s="161"/>
      <c r="S28" s="162" t="s">
        <v>144</v>
      </c>
      <c r="T28" s="163"/>
      <c r="U28" s="163"/>
      <c r="V28" s="163"/>
      <c r="W28" s="164"/>
    </row>
    <row r="29" spans="1:23" s="23" customFormat="1" ht="41.25" customHeight="1">
      <c r="A29" s="74" t="s">
        <v>147</v>
      </c>
      <c r="B29" s="50"/>
      <c r="C29" s="51"/>
      <c r="D29" s="52"/>
      <c r="E29" s="186"/>
      <c r="F29" s="187"/>
      <c r="G29" s="53"/>
      <c r="H29" s="54"/>
      <c r="I29" s="55"/>
      <c r="J29" s="56"/>
      <c r="K29" s="57">
        <f>B29*C29*D29</f>
        <v>0</v>
      </c>
      <c r="L29" s="58"/>
      <c r="M29" s="49" t="s">
        <v>147</v>
      </c>
      <c r="N29" s="59"/>
      <c r="O29" s="60"/>
      <c r="P29" s="61"/>
      <c r="Q29" s="154"/>
      <c r="R29" s="155"/>
      <c r="S29" s="53"/>
      <c r="T29" s="54"/>
      <c r="U29" s="55"/>
      <c r="V29" s="56"/>
      <c r="W29" s="57">
        <f>N29*O29*P29</f>
        <v>0</v>
      </c>
    </row>
    <row r="30" spans="1:23" s="23" customFormat="1" ht="41.25" customHeight="1">
      <c r="A30" s="74" t="s">
        <v>148</v>
      </c>
      <c r="B30" s="50"/>
      <c r="C30" s="51"/>
      <c r="D30" s="52"/>
      <c r="E30" s="186"/>
      <c r="F30" s="187"/>
      <c r="G30" s="53"/>
      <c r="H30" s="54"/>
      <c r="I30" s="55"/>
      <c r="J30" s="56"/>
      <c r="K30" s="57">
        <f t="shared" ref="K30:K32" si="6">B30*C30*D30</f>
        <v>0</v>
      </c>
      <c r="L30" s="58"/>
      <c r="M30" s="49" t="s">
        <v>148</v>
      </c>
      <c r="N30" s="59">
        <v>1</v>
      </c>
      <c r="O30" s="60">
        <v>2000</v>
      </c>
      <c r="P30" s="61">
        <v>2</v>
      </c>
      <c r="Q30" s="154">
        <v>2000</v>
      </c>
      <c r="R30" s="155"/>
      <c r="S30" s="53"/>
      <c r="T30" s="54"/>
      <c r="U30" s="55"/>
      <c r="V30" s="56"/>
      <c r="W30" s="57">
        <f t="shared" ref="W30:W32" si="7">N30*O30*P30</f>
        <v>4000</v>
      </c>
    </row>
    <row r="31" spans="1:23" s="23" customFormat="1" ht="80.25" customHeight="1">
      <c r="A31" s="75" t="s">
        <v>175</v>
      </c>
      <c r="B31" s="50"/>
      <c r="C31" s="51"/>
      <c r="D31" s="52"/>
      <c r="E31" s="188"/>
      <c r="F31" s="189"/>
      <c r="G31" s="53"/>
      <c r="H31" s="54"/>
      <c r="I31" s="55"/>
      <c r="J31" s="56"/>
      <c r="K31" s="57">
        <f t="shared" si="6"/>
        <v>0</v>
      </c>
      <c r="L31" s="58"/>
      <c r="M31" s="62" t="s">
        <v>167</v>
      </c>
      <c r="N31" s="59"/>
      <c r="O31" s="60"/>
      <c r="P31" s="61"/>
      <c r="Q31" s="156"/>
      <c r="R31" s="157"/>
      <c r="S31" s="53"/>
      <c r="T31" s="54"/>
      <c r="U31" s="55"/>
      <c r="V31" s="56"/>
      <c r="W31" s="57">
        <f t="shared" si="7"/>
        <v>0</v>
      </c>
    </row>
    <row r="32" spans="1:23" s="23" customFormat="1" ht="43.5" customHeight="1">
      <c r="A32" s="74" t="s">
        <v>149</v>
      </c>
      <c r="B32" s="50"/>
      <c r="C32" s="51"/>
      <c r="D32" s="63"/>
      <c r="E32" s="190"/>
      <c r="F32" s="191"/>
      <c r="G32" s="53"/>
      <c r="H32" s="54"/>
      <c r="I32" s="55"/>
      <c r="J32" s="64"/>
      <c r="K32" s="57">
        <f t="shared" si="6"/>
        <v>0</v>
      </c>
      <c r="L32" s="58"/>
      <c r="M32" s="49" t="s">
        <v>149</v>
      </c>
      <c r="N32" s="59">
        <v>1</v>
      </c>
      <c r="O32" s="60">
        <v>5000</v>
      </c>
      <c r="P32" s="65">
        <v>4</v>
      </c>
      <c r="Q32" s="158"/>
      <c r="R32" s="159"/>
      <c r="S32" s="53"/>
      <c r="T32" s="54"/>
      <c r="U32" s="55"/>
      <c r="V32" s="64"/>
      <c r="W32" s="57">
        <f t="shared" si="7"/>
        <v>20000</v>
      </c>
    </row>
    <row r="33" spans="1:23" s="48" customFormat="1" ht="72.75" customHeight="1">
      <c r="A33" s="71" t="s">
        <v>172</v>
      </c>
      <c r="B33" s="69" t="s">
        <v>98</v>
      </c>
      <c r="C33" s="69" t="s">
        <v>115</v>
      </c>
      <c r="D33" s="69" t="s">
        <v>97</v>
      </c>
      <c r="E33" s="160" t="s">
        <v>119</v>
      </c>
      <c r="F33" s="161"/>
      <c r="G33" s="162" t="s">
        <v>144</v>
      </c>
      <c r="H33" s="163"/>
      <c r="I33" s="163"/>
      <c r="J33" s="163"/>
      <c r="K33" s="164"/>
      <c r="L33" s="70"/>
      <c r="M33" s="71" t="s">
        <v>172</v>
      </c>
      <c r="N33" s="69" t="s">
        <v>98</v>
      </c>
      <c r="O33" s="69" t="s">
        <v>115</v>
      </c>
      <c r="P33" s="69" t="s">
        <v>97</v>
      </c>
      <c r="Q33" s="160" t="s">
        <v>119</v>
      </c>
      <c r="R33" s="161"/>
      <c r="S33" s="162" t="s">
        <v>144</v>
      </c>
      <c r="T33" s="163"/>
      <c r="U33" s="163"/>
      <c r="V33" s="163"/>
      <c r="W33" s="164"/>
    </row>
    <row r="34" spans="1:23" s="23" customFormat="1" ht="41.25" customHeight="1">
      <c r="A34" s="74" t="s">
        <v>147</v>
      </c>
      <c r="B34" s="50"/>
      <c r="C34" s="51"/>
      <c r="D34" s="52"/>
      <c r="E34" s="186"/>
      <c r="F34" s="187"/>
      <c r="G34" s="53"/>
      <c r="H34" s="54"/>
      <c r="I34" s="55"/>
      <c r="J34" s="56"/>
      <c r="K34" s="57">
        <f>B34*C34*D34</f>
        <v>0</v>
      </c>
      <c r="L34" s="58"/>
      <c r="M34" s="49" t="s">
        <v>147</v>
      </c>
      <c r="N34" s="59"/>
      <c r="O34" s="60"/>
      <c r="P34" s="61"/>
      <c r="Q34" s="154"/>
      <c r="R34" s="155"/>
      <c r="S34" s="53"/>
      <c r="T34" s="54"/>
      <c r="U34" s="55"/>
      <c r="V34" s="56"/>
      <c r="W34" s="57">
        <f>N34*O34*P34</f>
        <v>0</v>
      </c>
    </row>
    <row r="35" spans="1:23" s="23" customFormat="1" ht="41.25" customHeight="1">
      <c r="A35" s="74" t="s">
        <v>148</v>
      </c>
      <c r="B35" s="50"/>
      <c r="C35" s="51"/>
      <c r="D35" s="52"/>
      <c r="E35" s="186"/>
      <c r="F35" s="187"/>
      <c r="G35" s="53"/>
      <c r="H35" s="54"/>
      <c r="I35" s="55"/>
      <c r="J35" s="56"/>
      <c r="K35" s="57">
        <f t="shared" ref="K35:K37" si="8">B35*C35*D35</f>
        <v>0</v>
      </c>
      <c r="L35" s="58"/>
      <c r="M35" s="49" t="s">
        <v>148</v>
      </c>
      <c r="N35" s="59"/>
      <c r="O35" s="60"/>
      <c r="P35" s="61"/>
      <c r="Q35" s="154"/>
      <c r="R35" s="155"/>
      <c r="S35" s="53"/>
      <c r="T35" s="54"/>
      <c r="U35" s="55"/>
      <c r="V35" s="56"/>
      <c r="W35" s="57">
        <f t="shared" ref="W35:W37" si="9">N35*O35*P35</f>
        <v>0</v>
      </c>
    </row>
    <row r="36" spans="1:23" s="23" customFormat="1" ht="80.25" customHeight="1">
      <c r="A36" s="75" t="s">
        <v>175</v>
      </c>
      <c r="B36" s="50"/>
      <c r="C36" s="51"/>
      <c r="D36" s="52"/>
      <c r="E36" s="188"/>
      <c r="F36" s="189"/>
      <c r="G36" s="53"/>
      <c r="H36" s="54"/>
      <c r="I36" s="55"/>
      <c r="J36" s="56"/>
      <c r="K36" s="57">
        <f t="shared" si="8"/>
        <v>0</v>
      </c>
      <c r="L36" s="58"/>
      <c r="M36" s="62" t="s">
        <v>167</v>
      </c>
      <c r="N36" s="59"/>
      <c r="O36" s="60"/>
      <c r="P36" s="61"/>
      <c r="Q36" s="156"/>
      <c r="R36" s="157"/>
      <c r="S36" s="53"/>
      <c r="T36" s="54"/>
      <c r="U36" s="55"/>
      <c r="V36" s="56"/>
      <c r="W36" s="57">
        <f t="shared" si="9"/>
        <v>0</v>
      </c>
    </row>
    <row r="37" spans="1:23" s="23" customFormat="1" ht="43.5" customHeight="1">
      <c r="A37" s="74" t="s">
        <v>149</v>
      </c>
      <c r="B37" s="50"/>
      <c r="C37" s="51"/>
      <c r="D37" s="63"/>
      <c r="E37" s="190"/>
      <c r="F37" s="191"/>
      <c r="G37" s="53"/>
      <c r="H37" s="54"/>
      <c r="I37" s="55"/>
      <c r="J37" s="64"/>
      <c r="K37" s="57">
        <f t="shared" si="8"/>
        <v>0</v>
      </c>
      <c r="L37" s="58"/>
      <c r="M37" s="49" t="s">
        <v>149</v>
      </c>
      <c r="N37" s="59"/>
      <c r="O37" s="60"/>
      <c r="P37" s="65"/>
      <c r="Q37" s="158"/>
      <c r="R37" s="159"/>
      <c r="S37" s="53"/>
      <c r="T37" s="54"/>
      <c r="U37" s="55"/>
      <c r="V37" s="64"/>
      <c r="W37" s="57">
        <f t="shared" si="9"/>
        <v>0</v>
      </c>
    </row>
    <row r="38" spans="1:23" s="48" customFormat="1" ht="72.75" customHeight="1">
      <c r="A38" s="71" t="s">
        <v>173</v>
      </c>
      <c r="B38" s="69" t="s">
        <v>98</v>
      </c>
      <c r="C38" s="69" t="s">
        <v>115</v>
      </c>
      <c r="D38" s="69" t="s">
        <v>97</v>
      </c>
      <c r="E38" s="160" t="s">
        <v>119</v>
      </c>
      <c r="F38" s="161"/>
      <c r="G38" s="162" t="s">
        <v>144</v>
      </c>
      <c r="H38" s="163"/>
      <c r="I38" s="163"/>
      <c r="J38" s="163"/>
      <c r="K38" s="164"/>
      <c r="L38" s="70"/>
      <c r="M38" s="71" t="s">
        <v>173</v>
      </c>
      <c r="N38" s="69" t="s">
        <v>98</v>
      </c>
      <c r="O38" s="69" t="s">
        <v>115</v>
      </c>
      <c r="P38" s="69" t="s">
        <v>97</v>
      </c>
      <c r="Q38" s="160" t="s">
        <v>119</v>
      </c>
      <c r="R38" s="161"/>
      <c r="S38" s="162" t="s">
        <v>144</v>
      </c>
      <c r="T38" s="163"/>
      <c r="U38" s="163"/>
      <c r="V38" s="163"/>
      <c r="W38" s="164"/>
    </row>
    <row r="39" spans="1:23" s="23" customFormat="1" ht="41.25" customHeight="1">
      <c r="A39" s="74" t="s">
        <v>147</v>
      </c>
      <c r="B39" s="50"/>
      <c r="C39" s="51"/>
      <c r="D39" s="52"/>
      <c r="E39" s="186"/>
      <c r="F39" s="187"/>
      <c r="G39" s="53"/>
      <c r="H39" s="54"/>
      <c r="I39" s="55"/>
      <c r="J39" s="56"/>
      <c r="K39" s="57">
        <f>B39*C39*D39</f>
        <v>0</v>
      </c>
      <c r="L39" s="58"/>
      <c r="M39" s="49" t="s">
        <v>147</v>
      </c>
      <c r="N39" s="59"/>
      <c r="O39" s="60"/>
      <c r="P39" s="61"/>
      <c r="Q39" s="154"/>
      <c r="R39" s="155"/>
      <c r="S39" s="53"/>
      <c r="T39" s="54"/>
      <c r="U39" s="55"/>
      <c r="V39" s="56"/>
      <c r="W39" s="57">
        <f>N39*O39*P39</f>
        <v>0</v>
      </c>
    </row>
    <row r="40" spans="1:23" s="23" customFormat="1" ht="41.25" customHeight="1">
      <c r="A40" s="74" t="s">
        <v>148</v>
      </c>
      <c r="B40" s="50"/>
      <c r="C40" s="51"/>
      <c r="D40" s="52"/>
      <c r="E40" s="186"/>
      <c r="F40" s="187"/>
      <c r="G40" s="53"/>
      <c r="H40" s="54"/>
      <c r="I40" s="55"/>
      <c r="J40" s="56"/>
      <c r="K40" s="57">
        <f t="shared" ref="K40:K42" si="10">B40*C40*D40</f>
        <v>0</v>
      </c>
      <c r="L40" s="58"/>
      <c r="M40" s="49" t="s">
        <v>148</v>
      </c>
      <c r="N40" s="59"/>
      <c r="O40" s="60"/>
      <c r="P40" s="61"/>
      <c r="Q40" s="154"/>
      <c r="R40" s="155"/>
      <c r="S40" s="53"/>
      <c r="T40" s="54"/>
      <c r="U40" s="55"/>
      <c r="V40" s="56"/>
      <c r="W40" s="57">
        <f t="shared" ref="W40:W42" si="11">N40*O40*P40</f>
        <v>0</v>
      </c>
    </row>
    <row r="41" spans="1:23" s="23" customFormat="1" ht="80.25" customHeight="1">
      <c r="A41" s="75" t="s">
        <v>175</v>
      </c>
      <c r="B41" s="50"/>
      <c r="C41" s="51"/>
      <c r="D41" s="52"/>
      <c r="E41" s="188"/>
      <c r="F41" s="189"/>
      <c r="G41" s="53"/>
      <c r="H41" s="54"/>
      <c r="I41" s="55"/>
      <c r="J41" s="56"/>
      <c r="K41" s="57">
        <f t="shared" si="10"/>
        <v>0</v>
      </c>
      <c r="L41" s="58"/>
      <c r="M41" s="62" t="s">
        <v>167</v>
      </c>
      <c r="N41" s="59"/>
      <c r="O41" s="60"/>
      <c r="P41" s="61"/>
      <c r="Q41" s="156"/>
      <c r="R41" s="157"/>
      <c r="S41" s="53"/>
      <c r="T41" s="54"/>
      <c r="U41" s="55"/>
      <c r="V41" s="56"/>
      <c r="W41" s="57">
        <f t="shared" si="11"/>
        <v>0</v>
      </c>
    </row>
    <row r="42" spans="1:23" s="23" customFormat="1" ht="43.5" customHeight="1">
      <c r="A42" s="74" t="s">
        <v>149</v>
      </c>
      <c r="B42" s="50"/>
      <c r="C42" s="51"/>
      <c r="D42" s="63"/>
      <c r="E42" s="190"/>
      <c r="F42" s="191"/>
      <c r="G42" s="53"/>
      <c r="H42" s="54"/>
      <c r="I42" s="55"/>
      <c r="J42" s="64"/>
      <c r="K42" s="57">
        <f t="shared" si="10"/>
        <v>0</v>
      </c>
      <c r="L42" s="58"/>
      <c r="M42" s="49" t="s">
        <v>149</v>
      </c>
      <c r="N42" s="59"/>
      <c r="O42" s="60"/>
      <c r="P42" s="65"/>
      <c r="Q42" s="158"/>
      <c r="R42" s="159"/>
      <c r="S42" s="53"/>
      <c r="T42" s="54"/>
      <c r="U42" s="55"/>
      <c r="V42" s="64"/>
      <c r="W42" s="57">
        <f t="shared" si="11"/>
        <v>0</v>
      </c>
    </row>
    <row r="43" spans="1:23" s="48" customFormat="1" ht="107.25" customHeight="1">
      <c r="A43" s="68" t="s">
        <v>174</v>
      </c>
      <c r="B43" s="69" t="s">
        <v>98</v>
      </c>
      <c r="C43" s="69" t="s">
        <v>115</v>
      </c>
      <c r="D43" s="69" t="s">
        <v>97</v>
      </c>
      <c r="E43" s="160" t="s">
        <v>119</v>
      </c>
      <c r="F43" s="161"/>
      <c r="G43" s="162" t="s">
        <v>144</v>
      </c>
      <c r="H43" s="163"/>
      <c r="I43" s="163"/>
      <c r="J43" s="163"/>
      <c r="K43" s="164"/>
      <c r="L43" s="70"/>
      <c r="M43" s="68" t="s">
        <v>174</v>
      </c>
      <c r="N43" s="69" t="s">
        <v>98</v>
      </c>
      <c r="O43" s="69" t="s">
        <v>115</v>
      </c>
      <c r="P43" s="69" t="s">
        <v>97</v>
      </c>
      <c r="Q43" s="160" t="s">
        <v>119</v>
      </c>
      <c r="R43" s="161"/>
      <c r="S43" s="162" t="s">
        <v>144</v>
      </c>
      <c r="T43" s="163"/>
      <c r="U43" s="163"/>
      <c r="V43" s="163"/>
      <c r="W43" s="164"/>
    </row>
    <row r="44" spans="1:23" s="23" customFormat="1" ht="41.25" customHeight="1">
      <c r="A44" s="74" t="s">
        <v>147</v>
      </c>
      <c r="B44" s="50"/>
      <c r="C44" s="51"/>
      <c r="D44" s="52"/>
      <c r="E44" s="186"/>
      <c r="F44" s="187"/>
      <c r="G44" s="53"/>
      <c r="H44" s="54"/>
      <c r="I44" s="55"/>
      <c r="J44" s="56"/>
      <c r="K44" s="57">
        <f>B44*C44*D44</f>
        <v>0</v>
      </c>
      <c r="L44" s="58"/>
      <c r="M44" s="49" t="s">
        <v>147</v>
      </c>
      <c r="N44" s="59"/>
      <c r="O44" s="60"/>
      <c r="P44" s="61"/>
      <c r="Q44" s="154"/>
      <c r="R44" s="155"/>
      <c r="S44" s="53"/>
      <c r="T44" s="54"/>
      <c r="U44" s="55"/>
      <c r="V44" s="56"/>
      <c r="W44" s="57">
        <f>N44*O44*P44</f>
        <v>0</v>
      </c>
    </row>
    <row r="45" spans="1:23" s="23" customFormat="1" ht="41.25" customHeight="1">
      <c r="A45" s="74" t="s">
        <v>148</v>
      </c>
      <c r="B45" s="50"/>
      <c r="C45" s="51"/>
      <c r="D45" s="52"/>
      <c r="E45" s="186"/>
      <c r="F45" s="187"/>
      <c r="G45" s="53"/>
      <c r="H45" s="54"/>
      <c r="I45" s="55"/>
      <c r="J45" s="56"/>
      <c r="K45" s="57">
        <f t="shared" ref="K45:K47" si="12">B45*C45*D45</f>
        <v>0</v>
      </c>
      <c r="L45" s="58"/>
      <c r="M45" s="49" t="s">
        <v>148</v>
      </c>
      <c r="N45" s="59"/>
      <c r="O45" s="60"/>
      <c r="P45" s="61"/>
      <c r="Q45" s="154"/>
      <c r="R45" s="155"/>
      <c r="S45" s="53"/>
      <c r="T45" s="54"/>
      <c r="U45" s="55"/>
      <c r="V45" s="56"/>
      <c r="W45" s="57">
        <f t="shared" ref="W45:W47" si="13">N45*O45*P45</f>
        <v>0</v>
      </c>
    </row>
    <row r="46" spans="1:23" s="23" customFormat="1" ht="80.25" customHeight="1">
      <c r="A46" s="75" t="s">
        <v>175</v>
      </c>
      <c r="B46" s="50"/>
      <c r="C46" s="51"/>
      <c r="D46" s="52"/>
      <c r="E46" s="188"/>
      <c r="F46" s="189"/>
      <c r="G46" s="53"/>
      <c r="H46" s="54"/>
      <c r="I46" s="55"/>
      <c r="J46" s="56"/>
      <c r="K46" s="57">
        <f t="shared" si="12"/>
        <v>0</v>
      </c>
      <c r="L46" s="58"/>
      <c r="M46" s="62" t="s">
        <v>167</v>
      </c>
      <c r="N46" s="59"/>
      <c r="O46" s="60"/>
      <c r="P46" s="61"/>
      <c r="Q46" s="156"/>
      <c r="R46" s="157"/>
      <c r="S46" s="53"/>
      <c r="T46" s="54"/>
      <c r="U46" s="55"/>
      <c r="V46" s="56"/>
      <c r="W46" s="57">
        <f t="shared" si="13"/>
        <v>0</v>
      </c>
    </row>
    <row r="47" spans="1:23" s="23" customFormat="1" ht="43.5" customHeight="1">
      <c r="A47" s="74" t="s">
        <v>149</v>
      </c>
      <c r="B47" s="50"/>
      <c r="C47" s="51"/>
      <c r="D47" s="63"/>
      <c r="E47" s="190"/>
      <c r="F47" s="191"/>
      <c r="G47" s="53"/>
      <c r="H47" s="54"/>
      <c r="I47" s="55"/>
      <c r="J47" s="64"/>
      <c r="K47" s="57">
        <f t="shared" si="12"/>
        <v>0</v>
      </c>
      <c r="L47" s="58"/>
      <c r="M47" s="49" t="s">
        <v>149</v>
      </c>
      <c r="N47" s="59"/>
      <c r="O47" s="60"/>
      <c r="P47" s="65"/>
      <c r="Q47" s="158"/>
      <c r="R47" s="159"/>
      <c r="S47" s="53"/>
      <c r="T47" s="54"/>
      <c r="U47" s="55"/>
      <c r="V47" s="64"/>
      <c r="W47" s="57">
        <f t="shared" si="13"/>
        <v>0</v>
      </c>
    </row>
  </sheetData>
  <sheetProtection algorithmName="SHA-512" hashValue="ZYr8vk7J9u9KhK+rluGkJfEyGuk70seWBHbatfTwbRWjVphVO/P9N8MLU2uzYhCSwooGPMmfYKu1fylEfYySyw==" saltValue="wt1+JxVmTcIW9WSDyVrAYA==" spinCount="100000" sheet="1" objects="1" scenarios="1"/>
  <mergeCells count="97">
    <mergeCell ref="E47:F47"/>
    <mergeCell ref="E42:F42"/>
    <mergeCell ref="E43:F43"/>
    <mergeCell ref="E44:F44"/>
    <mergeCell ref="E45:F45"/>
    <mergeCell ref="E46:F46"/>
    <mergeCell ref="E37:F37"/>
    <mergeCell ref="E38:F38"/>
    <mergeCell ref="E39:F39"/>
    <mergeCell ref="E40:F40"/>
    <mergeCell ref="E41:F41"/>
    <mergeCell ref="E32:F32"/>
    <mergeCell ref="E33:F33"/>
    <mergeCell ref="E34:F34"/>
    <mergeCell ref="E35:F35"/>
    <mergeCell ref="E36:F36"/>
    <mergeCell ref="E27:F27"/>
    <mergeCell ref="E28:F28"/>
    <mergeCell ref="E29:F29"/>
    <mergeCell ref="E30:F30"/>
    <mergeCell ref="E31:F31"/>
    <mergeCell ref="G43:K43"/>
    <mergeCell ref="B10:F10"/>
    <mergeCell ref="E11:F11"/>
    <mergeCell ref="E12:F12"/>
    <mergeCell ref="E13:F13"/>
    <mergeCell ref="E14:F14"/>
    <mergeCell ref="E15:F15"/>
    <mergeCell ref="E18:F18"/>
    <mergeCell ref="E19:F19"/>
    <mergeCell ref="E20:F20"/>
    <mergeCell ref="E21:F21"/>
    <mergeCell ref="E22:F22"/>
    <mergeCell ref="E23:F23"/>
    <mergeCell ref="E24:F24"/>
    <mergeCell ref="E25:F25"/>
    <mergeCell ref="E26:F26"/>
    <mergeCell ref="G18:K18"/>
    <mergeCell ref="G23:K23"/>
    <mergeCell ref="G28:K28"/>
    <mergeCell ref="G33:K33"/>
    <mergeCell ref="G38:K38"/>
    <mergeCell ref="A17:K17"/>
    <mergeCell ref="G10:K10"/>
    <mergeCell ref="A2:K2"/>
    <mergeCell ref="G16:J16"/>
    <mergeCell ref="A16:F16"/>
    <mergeCell ref="G11:K11"/>
    <mergeCell ref="A7:E7"/>
    <mergeCell ref="M2:W2"/>
    <mergeCell ref="N10:R10"/>
    <mergeCell ref="S10:W10"/>
    <mergeCell ref="Q11:R11"/>
    <mergeCell ref="S11:W11"/>
    <mergeCell ref="Q12:R12"/>
    <mergeCell ref="Q13:R13"/>
    <mergeCell ref="Q14:R14"/>
    <mergeCell ref="Q15:R15"/>
    <mergeCell ref="M16:R16"/>
    <mergeCell ref="S16:V16"/>
    <mergeCell ref="M17:W17"/>
    <mergeCell ref="Q18:R18"/>
    <mergeCell ref="S18:W18"/>
    <mergeCell ref="Q19:R19"/>
    <mergeCell ref="Q20:R20"/>
    <mergeCell ref="Q21:R21"/>
    <mergeCell ref="Q22:R22"/>
    <mergeCell ref="Q23:R23"/>
    <mergeCell ref="S23:W23"/>
    <mergeCell ref="Q24:R24"/>
    <mergeCell ref="Q25:R25"/>
    <mergeCell ref="Q26:R26"/>
    <mergeCell ref="Q27:R27"/>
    <mergeCell ref="Q28:R28"/>
    <mergeCell ref="S28:W28"/>
    <mergeCell ref="Q29:R29"/>
    <mergeCell ref="Q30:R30"/>
    <mergeCell ref="Q31:R31"/>
    <mergeCell ref="Q32:R32"/>
    <mergeCell ref="Q33:R33"/>
    <mergeCell ref="S33:W33"/>
    <mergeCell ref="Q34:R34"/>
    <mergeCell ref="Q35:R35"/>
    <mergeCell ref="Q36:R36"/>
    <mergeCell ref="S43:W43"/>
    <mergeCell ref="Q44:R44"/>
    <mergeCell ref="Q37:R37"/>
    <mergeCell ref="Q38:R38"/>
    <mergeCell ref="S38:W38"/>
    <mergeCell ref="Q39:R39"/>
    <mergeCell ref="Q40:R40"/>
    <mergeCell ref="Q45:R45"/>
    <mergeCell ref="Q46:R46"/>
    <mergeCell ref="Q47:R47"/>
    <mergeCell ref="Q41:R41"/>
    <mergeCell ref="Q42:R42"/>
    <mergeCell ref="Q43:R43"/>
  </mergeCells>
  <phoneticPr fontId="31"/>
  <conditionalFormatting sqref="A14">
    <cfRule type="expression" dxfId="88" priority="112">
      <formula>#REF!="×"</formula>
    </cfRule>
  </conditionalFormatting>
  <conditionalFormatting sqref="A19:A20 A22:C22">
    <cfRule type="expression" dxfId="87" priority="99">
      <formula>$F$2="×"</formula>
    </cfRule>
  </conditionalFormatting>
  <conditionalFormatting sqref="A21">
    <cfRule type="expression" dxfId="86" priority="98">
      <formula>#REF!="×"</formula>
    </cfRule>
  </conditionalFormatting>
  <conditionalFormatting sqref="A24:A25 A27:C27">
    <cfRule type="expression" dxfId="85" priority="97">
      <formula>$F$2="×"</formula>
    </cfRule>
  </conditionalFormatting>
  <conditionalFormatting sqref="A26">
    <cfRule type="expression" dxfId="84" priority="96">
      <formula>#REF!="×"</formula>
    </cfRule>
  </conditionalFormatting>
  <conditionalFormatting sqref="A29:A30 A32:C32">
    <cfRule type="expression" dxfId="83" priority="95">
      <formula>$F$2="×"</formula>
    </cfRule>
  </conditionalFormatting>
  <conditionalFormatting sqref="A31">
    <cfRule type="expression" dxfId="82" priority="94">
      <formula>#REF!="×"</formula>
    </cfRule>
  </conditionalFormatting>
  <conditionalFormatting sqref="A34:A35 A37:C37">
    <cfRule type="expression" dxfId="81" priority="93">
      <formula>$F$2="×"</formula>
    </cfRule>
  </conditionalFormatting>
  <conditionalFormatting sqref="A36">
    <cfRule type="expression" dxfId="80" priority="92">
      <formula>#REF!="×"</formula>
    </cfRule>
  </conditionalFormatting>
  <conditionalFormatting sqref="A39:A40 A42:C42">
    <cfRule type="expression" dxfId="79" priority="91">
      <formula>$F$2="×"</formula>
    </cfRule>
  </conditionalFormatting>
  <conditionalFormatting sqref="A41">
    <cfRule type="expression" dxfId="78" priority="90">
      <formula>#REF!="×"</formula>
    </cfRule>
  </conditionalFormatting>
  <conditionalFormatting sqref="A44:A45 A47:C47">
    <cfRule type="expression" dxfId="77" priority="89">
      <formula>$F$2="×"</formula>
    </cfRule>
  </conditionalFormatting>
  <conditionalFormatting sqref="A46">
    <cfRule type="expression" dxfId="76" priority="88">
      <formula>#REF!="×"</formula>
    </cfRule>
  </conditionalFormatting>
  <conditionalFormatting sqref="A12:E13 G12:L15 B14:D14 A15:C15 E15 G16 K16:L16 A16:A17">
    <cfRule type="expression" dxfId="75" priority="255">
      <formula>$F$2="×"</formula>
    </cfRule>
  </conditionalFormatting>
  <conditionalFormatting sqref="B19:D21">
    <cfRule type="expression" dxfId="74" priority="131">
      <formula>$F$2="×"</formula>
    </cfRule>
  </conditionalFormatting>
  <conditionalFormatting sqref="B24:D26">
    <cfRule type="expression" dxfId="73" priority="149">
      <formula>$F$2="×"</formula>
    </cfRule>
  </conditionalFormatting>
  <conditionalFormatting sqref="B29:D31">
    <cfRule type="expression" dxfId="72" priority="140">
      <formula>$F$2="×"</formula>
    </cfRule>
  </conditionalFormatting>
  <conditionalFormatting sqref="B34:D36">
    <cfRule type="expression" dxfId="71" priority="139">
      <formula>$F$2="×"</formula>
    </cfRule>
  </conditionalFormatting>
  <conditionalFormatting sqref="B39:D41">
    <cfRule type="expression" dxfId="70" priority="138">
      <formula>$F$2="×"</formula>
    </cfRule>
  </conditionalFormatting>
  <conditionalFormatting sqref="B44:D46">
    <cfRule type="expression" dxfId="69" priority="133">
      <formula>$F$2="×"</formula>
    </cfRule>
  </conditionalFormatting>
  <conditionalFormatting sqref="D15">
    <cfRule type="expression" dxfId="68" priority="85">
      <formula>#REF!="×"</formula>
    </cfRule>
  </conditionalFormatting>
  <conditionalFormatting sqref="D22">
    <cfRule type="expression" dxfId="67" priority="84">
      <formula>#REF!="×"</formula>
    </cfRule>
  </conditionalFormatting>
  <conditionalFormatting sqref="D27">
    <cfRule type="expression" dxfId="66" priority="83">
      <formula>#REF!="×"</formula>
    </cfRule>
  </conditionalFormatting>
  <conditionalFormatting sqref="D32">
    <cfRule type="expression" dxfId="65" priority="82">
      <formula>#REF!="×"</formula>
    </cfRule>
  </conditionalFormatting>
  <conditionalFormatting sqref="D37">
    <cfRule type="expression" dxfId="64" priority="81">
      <formula>#REF!="×"</formula>
    </cfRule>
  </conditionalFormatting>
  <conditionalFormatting sqref="D42">
    <cfRule type="expression" dxfId="63" priority="80">
      <formula>#REF!="×"</formula>
    </cfRule>
  </conditionalFormatting>
  <conditionalFormatting sqref="D47">
    <cfRule type="expression" dxfId="62" priority="79">
      <formula>#REF!="×"</formula>
    </cfRule>
  </conditionalFormatting>
  <conditionalFormatting sqref="E19:E20 E22">
    <cfRule type="expression" dxfId="61" priority="105">
      <formula>$F$2="×"</formula>
    </cfRule>
  </conditionalFormatting>
  <conditionalFormatting sqref="E24:E25 E27">
    <cfRule type="expression" dxfId="60" priority="104">
      <formula>$F$2="×"</formula>
    </cfRule>
  </conditionalFormatting>
  <conditionalFormatting sqref="E29:E30 E32">
    <cfRule type="expression" dxfId="59" priority="103">
      <formula>$F$2="×"</formula>
    </cfRule>
  </conditionalFormatting>
  <conditionalFormatting sqref="E34:E35 E37">
    <cfRule type="expression" dxfId="58" priority="102">
      <formula>$F$2="×"</formula>
    </cfRule>
  </conditionalFormatting>
  <conditionalFormatting sqref="E39:E40 E42">
    <cfRule type="expression" dxfId="57" priority="101">
      <formula>$F$2="×"</formula>
    </cfRule>
  </conditionalFormatting>
  <conditionalFormatting sqref="E44:E45 E47">
    <cfRule type="expression" dxfId="56" priority="100">
      <formula>$F$2="×"</formula>
    </cfRule>
  </conditionalFormatting>
  <conditionalFormatting sqref="G19:L22">
    <cfRule type="expression" dxfId="55" priority="111">
      <formula>$F$2="×"</formula>
    </cfRule>
  </conditionalFormatting>
  <conditionalFormatting sqref="G24:L27">
    <cfRule type="expression" dxfId="54" priority="110">
      <formula>$F$2="×"</formula>
    </cfRule>
  </conditionalFormatting>
  <conditionalFormatting sqref="G29:L32">
    <cfRule type="expression" dxfId="53" priority="109">
      <formula>$F$2="×"</formula>
    </cfRule>
  </conditionalFormatting>
  <conditionalFormatting sqref="G34:L37">
    <cfRule type="expression" dxfId="52" priority="108">
      <formula>$F$2="×"</formula>
    </cfRule>
  </conditionalFormatting>
  <conditionalFormatting sqref="G39:L42">
    <cfRule type="expression" dxfId="51" priority="107">
      <formula>$F$2="×"</formula>
    </cfRule>
  </conditionalFormatting>
  <conditionalFormatting sqref="G44:L47">
    <cfRule type="expression" dxfId="50" priority="106">
      <formula>$F$2="×"</formula>
    </cfRule>
  </conditionalFormatting>
  <conditionalFormatting sqref="M14">
    <cfRule type="expression" dxfId="49" priority="32">
      <formula>#REF!="×"</formula>
    </cfRule>
  </conditionalFormatting>
  <conditionalFormatting sqref="M19:M20 M22:O22">
    <cfRule type="expression" dxfId="48" priority="19">
      <formula>$F$2="×"</formula>
    </cfRule>
  </conditionalFormatting>
  <conditionalFormatting sqref="M21">
    <cfRule type="expression" dxfId="47" priority="18">
      <formula>#REF!="×"</formula>
    </cfRule>
  </conditionalFormatting>
  <conditionalFormatting sqref="M24:M25 M27:O27">
    <cfRule type="expression" dxfId="46" priority="17">
      <formula>$F$2="×"</formula>
    </cfRule>
  </conditionalFormatting>
  <conditionalFormatting sqref="M26">
    <cfRule type="expression" dxfId="45" priority="16">
      <formula>#REF!="×"</formula>
    </cfRule>
  </conditionalFormatting>
  <conditionalFormatting sqref="M29:M30 M32:O32">
    <cfRule type="expression" dxfId="44" priority="15">
      <formula>$F$2="×"</formula>
    </cfRule>
  </conditionalFormatting>
  <conditionalFormatting sqref="M31">
    <cfRule type="expression" dxfId="43" priority="14">
      <formula>#REF!="×"</formula>
    </cfRule>
  </conditionalFormatting>
  <conditionalFormatting sqref="M34:M35 M37:O37">
    <cfRule type="expression" dxfId="42" priority="13">
      <formula>$F$2="×"</formula>
    </cfRule>
  </conditionalFormatting>
  <conditionalFormatting sqref="M36">
    <cfRule type="expression" dxfId="41" priority="12">
      <formula>#REF!="×"</formula>
    </cfRule>
  </conditionalFormatting>
  <conditionalFormatting sqref="M39:M40 M42:O42">
    <cfRule type="expression" dxfId="40" priority="11">
      <formula>$F$2="×"</formula>
    </cfRule>
  </conditionalFormatting>
  <conditionalFormatting sqref="M41">
    <cfRule type="expression" dxfId="39" priority="10">
      <formula>#REF!="×"</formula>
    </cfRule>
  </conditionalFormatting>
  <conditionalFormatting sqref="M44:M45 M47:O47">
    <cfRule type="expression" dxfId="38" priority="9">
      <formula>$F$2="×"</formula>
    </cfRule>
  </conditionalFormatting>
  <conditionalFormatting sqref="M46">
    <cfRule type="expression" dxfId="37" priority="8">
      <formula>#REF!="×"</formula>
    </cfRule>
  </conditionalFormatting>
  <conditionalFormatting sqref="M12:Q13 S12:W15 N14:P14 M15:O15 Q15 S16 W16 M16:M17">
    <cfRule type="expression" dxfId="36" priority="39">
      <formula>$F$2="×"</formula>
    </cfRule>
  </conditionalFormatting>
  <conditionalFormatting sqref="N19:P21">
    <cfRule type="expression" dxfId="35" priority="33">
      <formula>$F$2="×"</formula>
    </cfRule>
  </conditionalFormatting>
  <conditionalFormatting sqref="N24:P26">
    <cfRule type="expression" dxfId="34" priority="38">
      <formula>$F$2="×"</formula>
    </cfRule>
  </conditionalFormatting>
  <conditionalFormatting sqref="N29:P31">
    <cfRule type="expression" dxfId="33" priority="37">
      <formula>$F$2="×"</formula>
    </cfRule>
  </conditionalFormatting>
  <conditionalFormatting sqref="N34:P36">
    <cfRule type="expression" dxfId="32" priority="36">
      <formula>$F$2="×"</formula>
    </cfRule>
  </conditionalFormatting>
  <conditionalFormatting sqref="N39:P41">
    <cfRule type="expression" dxfId="31" priority="35">
      <formula>$F$2="×"</formula>
    </cfRule>
  </conditionalFormatting>
  <conditionalFormatting sqref="N44:P46">
    <cfRule type="expression" dxfId="30" priority="34">
      <formula>$F$2="×"</formula>
    </cfRule>
  </conditionalFormatting>
  <conditionalFormatting sqref="P15">
    <cfRule type="expression" dxfId="29" priority="7">
      <formula>#REF!="×"</formula>
    </cfRule>
  </conditionalFormatting>
  <conditionalFormatting sqref="P22">
    <cfRule type="expression" dxfId="28" priority="6">
      <formula>#REF!="×"</formula>
    </cfRule>
  </conditionalFormatting>
  <conditionalFormatting sqref="P27">
    <cfRule type="expression" dxfId="27" priority="5">
      <formula>#REF!="×"</formula>
    </cfRule>
  </conditionalFormatting>
  <conditionalFormatting sqref="P32">
    <cfRule type="expression" dxfId="26" priority="4">
      <formula>#REF!="×"</formula>
    </cfRule>
  </conditionalFormatting>
  <conditionalFormatting sqref="P37">
    <cfRule type="expression" dxfId="25" priority="3">
      <formula>#REF!="×"</formula>
    </cfRule>
  </conditionalFormatting>
  <conditionalFormatting sqref="P42">
    <cfRule type="expression" dxfId="24" priority="2">
      <formula>#REF!="×"</formula>
    </cfRule>
  </conditionalFormatting>
  <conditionalFormatting sqref="P47">
    <cfRule type="expression" dxfId="23" priority="1">
      <formula>#REF!="×"</formula>
    </cfRule>
  </conditionalFormatting>
  <conditionalFormatting sqref="Q19:Q20 Q22">
    <cfRule type="expression" dxfId="22" priority="25">
      <formula>$F$2="×"</formula>
    </cfRule>
  </conditionalFormatting>
  <conditionalFormatting sqref="Q24:Q25 Q27">
    <cfRule type="expression" dxfId="21" priority="24">
      <formula>$F$2="×"</formula>
    </cfRule>
  </conditionalFormatting>
  <conditionalFormatting sqref="Q29:Q30 Q32">
    <cfRule type="expression" dxfId="20" priority="23">
      <formula>$F$2="×"</formula>
    </cfRule>
  </conditionalFormatting>
  <conditionalFormatting sqref="Q34:Q35 Q37">
    <cfRule type="expression" dxfId="19" priority="22">
      <formula>$F$2="×"</formula>
    </cfRule>
  </conditionalFormatting>
  <conditionalFormatting sqref="Q39:Q40 Q42">
    <cfRule type="expression" dxfId="18" priority="21">
      <formula>$F$2="×"</formula>
    </cfRule>
  </conditionalFormatting>
  <conditionalFormatting sqref="Q44:Q45 Q47">
    <cfRule type="expression" dxfId="17" priority="20">
      <formula>$F$2="×"</formula>
    </cfRule>
  </conditionalFormatting>
  <conditionalFormatting sqref="S19:W22">
    <cfRule type="expression" dxfId="16" priority="31">
      <formula>$F$2="×"</formula>
    </cfRule>
  </conditionalFormatting>
  <conditionalFormatting sqref="S24:W27">
    <cfRule type="expression" dxfId="15" priority="30">
      <formula>$F$2="×"</formula>
    </cfRule>
  </conditionalFormatting>
  <conditionalFormatting sqref="S29:W32">
    <cfRule type="expression" dxfId="14" priority="29">
      <formula>$F$2="×"</formula>
    </cfRule>
  </conditionalFormatting>
  <conditionalFormatting sqref="S34:W37">
    <cfRule type="expression" dxfId="13" priority="28">
      <formula>$F$2="×"</formula>
    </cfRule>
  </conditionalFormatting>
  <conditionalFormatting sqref="S39:W42">
    <cfRule type="expression" dxfId="12" priority="27">
      <formula>$F$2="×"</formula>
    </cfRule>
  </conditionalFormatting>
  <conditionalFormatting sqref="S44:W47">
    <cfRule type="expression" dxfId="11" priority="26">
      <formula>$F$2="×"</formula>
    </cfRule>
  </conditionalFormatting>
  <dataValidations count="6">
    <dataValidation type="list" allowBlank="1" showInputMessage="1" showErrorMessage="1" sqref="J15 J42 J37 J22 J47 J32 J27" xr:uid="{65249605-E27A-4D1D-A160-9F1B0C24C78F}">
      <formula1>#REF!</formula1>
    </dataValidation>
    <dataValidation type="list" allowBlank="1" showInputMessage="1" showErrorMessage="1" sqref="F8:F9 R8:R9" xr:uid="{8F977478-5251-4BF7-8CD7-8A623ED0BC62}">
      <formula1>"〇,×"</formula1>
    </dataValidation>
    <dataValidation type="list" allowBlank="1" showInputMessage="1" showErrorMessage="1" sqref="D15 D22 D27 D32 D37 D42 D47 P15 P22 P27 P32 P37 P42 P47" xr:uid="{AB19C152-6F2A-4853-BEE1-85BD7A67F692}">
      <formula1>"4,3,2,1,0"</formula1>
    </dataValidation>
    <dataValidation type="list" allowBlank="1" showInputMessage="1" showErrorMessage="1" sqref="V15 V42 V37 V22 V47 V32 V27" xr:uid="{5B5BE382-747F-47DD-887C-1E374E4F0D55}">
      <formula1>#REF!</formula1>
    </dataValidation>
    <dataValidation type="custom" allowBlank="1" showInputMessage="1" showErrorMessage="1" sqref="K7" xr:uid="{425A5C00-CBB0-40E1-9BB9-08F64E9EA2E9}">
      <formula1>MOD(K7,1000)=0</formula1>
    </dataValidation>
    <dataValidation type="whole" imeMode="halfAlpha" allowBlank="1" showInputMessage="1" showErrorMessage="1" sqref="F6" xr:uid="{8FCA78F1-E9B3-48BB-A489-C3D67E9ADE76}">
      <formula1>2810000000</formula1>
      <formula2>2869999999</formula2>
    </dataValidation>
  </dataValidations>
  <printOptions horizontalCentered="1"/>
  <pageMargins left="0.70866141732283472" right="0.70866141732283472" top="0.74803149606299213" bottom="0.55118110236220474" header="0.31496062992125984" footer="0.31496062992125984"/>
  <pageSetup paperSize="9" scale="57" orientation="landscape" r:id="rId1"/>
  <rowBreaks count="2" manualBreakCount="2">
    <brk id="16" max="21" man="1"/>
    <brk id="37" max="21" man="1"/>
  </rowBreaks>
  <colBreaks count="1" manualBreakCount="1">
    <brk id="11" max="4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50C-5888-4450-8DE1-C34732A03B35}">
  <sheetPr>
    <tabColor rgb="FFFF0000"/>
    <pageSetUpPr fitToPage="1"/>
  </sheetPr>
  <dimension ref="A1:I32"/>
  <sheetViews>
    <sheetView showGridLines="0" view="pageBreakPreview" zoomScale="70" zoomScaleNormal="114" zoomScaleSheetLayoutView="70" workbookViewId="0"/>
  </sheetViews>
  <sheetFormatPr defaultColWidth="8.25" defaultRowHeight="14.25"/>
  <cols>
    <col min="1" max="1" width="2.5" style="84" customWidth="1"/>
    <col min="2" max="2" width="2.625" style="84" customWidth="1"/>
    <col min="3" max="3" width="31" style="84" customWidth="1"/>
    <col min="4" max="4" width="8.75" style="84" customWidth="1"/>
    <col min="5" max="5" width="26.625" style="84" customWidth="1"/>
    <col min="6" max="6" width="12.875" style="84" customWidth="1"/>
    <col min="7" max="7" width="25" style="84" customWidth="1"/>
    <col min="8" max="8" width="3.375" style="84" customWidth="1"/>
    <col min="9" max="9" width="4.125" style="84" customWidth="1"/>
    <col min="10" max="11" width="8.25" style="84"/>
    <col min="12" max="12" width="45.625" style="84" customWidth="1"/>
    <col min="13" max="16384" width="8.25" style="84"/>
  </cols>
  <sheetData>
    <row r="1" spans="1:9">
      <c r="A1" s="88"/>
      <c r="B1" s="88"/>
      <c r="C1" s="88"/>
      <c r="D1" s="88"/>
      <c r="E1" s="88"/>
      <c r="F1" s="88"/>
      <c r="G1" s="88"/>
      <c r="H1" s="88"/>
      <c r="I1" s="88"/>
    </row>
    <row r="2" spans="1:9" ht="21">
      <c r="A2" s="192" t="s">
        <v>142</v>
      </c>
      <c r="B2" s="192"/>
      <c r="C2" s="192"/>
      <c r="D2" s="192"/>
      <c r="E2" s="192"/>
      <c r="F2" s="192"/>
      <c r="G2" s="192"/>
      <c r="H2" s="192"/>
      <c r="I2" s="192"/>
    </row>
    <row r="3" spans="1:9">
      <c r="A3" s="88"/>
      <c r="B3" s="88"/>
      <c r="C3" s="88"/>
      <c r="D3" s="88"/>
      <c r="E3" s="88"/>
      <c r="F3" s="88"/>
      <c r="G3" s="88"/>
      <c r="H3" s="88"/>
      <c r="I3" s="88"/>
    </row>
    <row r="4" spans="1:9" ht="18.75">
      <c r="A4" s="88"/>
      <c r="B4" s="89" t="s">
        <v>126</v>
      </c>
      <c r="C4" s="88"/>
      <c r="D4" s="88"/>
      <c r="E4" s="88"/>
      <c r="F4" s="88"/>
      <c r="G4" s="88"/>
      <c r="H4" s="88"/>
      <c r="I4" s="88"/>
    </row>
    <row r="5" spans="1:9">
      <c r="A5" s="88"/>
      <c r="B5" s="88"/>
      <c r="C5" s="88"/>
      <c r="D5" s="88"/>
      <c r="E5" s="88"/>
      <c r="F5" s="88"/>
      <c r="G5" s="88"/>
      <c r="H5" s="88"/>
      <c r="I5" s="88"/>
    </row>
    <row r="6" spans="1:9" ht="18.75">
      <c r="A6" s="88"/>
      <c r="B6" s="89" t="s">
        <v>127</v>
      </c>
      <c r="C6" s="88"/>
      <c r="D6" s="88"/>
      <c r="E6" s="88"/>
      <c r="F6" s="88"/>
      <c r="G6" s="88"/>
      <c r="H6" s="88"/>
      <c r="I6" s="88"/>
    </row>
    <row r="7" spans="1:9" ht="6.75" customHeight="1">
      <c r="A7" s="88"/>
      <c r="B7" s="90"/>
      <c r="C7" s="88"/>
      <c r="D7" s="88"/>
      <c r="E7" s="88"/>
      <c r="F7" s="88"/>
      <c r="G7" s="88"/>
      <c r="H7" s="88"/>
      <c r="I7" s="88"/>
    </row>
    <row r="8" spans="1:9">
      <c r="A8" s="88"/>
      <c r="B8" s="91"/>
      <c r="C8" s="92"/>
      <c r="D8" s="92"/>
      <c r="E8" s="92"/>
      <c r="F8" s="92"/>
      <c r="G8" s="92"/>
      <c r="H8" s="93"/>
      <c r="I8" s="88"/>
    </row>
    <row r="9" spans="1:9" ht="38.25" customHeight="1">
      <c r="A9" s="88"/>
      <c r="B9" s="94"/>
      <c r="C9" s="95" t="s">
        <v>128</v>
      </c>
      <c r="D9" s="96"/>
      <c r="E9" s="95" t="s">
        <v>129</v>
      </c>
      <c r="F9" s="96"/>
      <c r="G9" s="97" t="s">
        <v>130</v>
      </c>
      <c r="H9" s="98"/>
      <c r="I9" s="88"/>
    </row>
    <row r="10" spans="1:9" ht="25.5" customHeight="1">
      <c r="A10" s="88"/>
      <c r="B10" s="94"/>
      <c r="C10" s="99">
        <f>C13-C16</f>
        <v>0</v>
      </c>
      <c r="D10" s="96" t="s">
        <v>131</v>
      </c>
      <c r="E10" s="100">
        <v>72000</v>
      </c>
      <c r="F10" s="96" t="s">
        <v>132</v>
      </c>
      <c r="G10" s="101">
        <f>IF(AND(C10&gt;=3,C10&lt;=19),C10*E10,0)</f>
        <v>0</v>
      </c>
      <c r="H10" s="98"/>
      <c r="I10" s="88"/>
    </row>
    <row r="11" spans="1:9">
      <c r="A11" s="88"/>
      <c r="B11" s="94"/>
      <c r="C11" s="102"/>
      <c r="D11" s="96"/>
      <c r="E11" s="103"/>
      <c r="F11" s="96"/>
      <c r="G11" s="103"/>
      <c r="H11" s="98"/>
      <c r="I11" s="88"/>
    </row>
    <row r="12" spans="1:9" ht="38.25" customHeight="1">
      <c r="A12" s="88"/>
      <c r="B12" s="94"/>
      <c r="C12" s="95" t="s">
        <v>133</v>
      </c>
      <c r="D12" s="96"/>
      <c r="E12" s="95" t="s">
        <v>134</v>
      </c>
      <c r="F12" s="96"/>
      <c r="G12" s="97" t="s">
        <v>130</v>
      </c>
      <c r="H12" s="98"/>
      <c r="I12" s="88"/>
    </row>
    <row r="13" spans="1:9" ht="25.5" customHeight="1">
      <c r="A13" s="88"/>
      <c r="B13" s="94"/>
      <c r="C13" s="85">
        <v>0</v>
      </c>
      <c r="D13" s="96"/>
      <c r="E13" s="100">
        <v>150000</v>
      </c>
      <c r="F13" s="96" t="s">
        <v>132</v>
      </c>
      <c r="G13" s="101">
        <f>IF(AND(C10&lt;=2,1&lt;=C10),150000,0)</f>
        <v>0</v>
      </c>
      <c r="H13" s="98"/>
      <c r="I13" s="88"/>
    </row>
    <row r="14" spans="1:9">
      <c r="A14" s="88"/>
      <c r="B14" s="94"/>
      <c r="C14" s="102"/>
      <c r="D14" s="96"/>
      <c r="E14" s="103"/>
      <c r="F14" s="96"/>
      <c r="G14" s="103"/>
      <c r="H14" s="98"/>
      <c r="I14" s="88"/>
    </row>
    <row r="15" spans="1:9" ht="48.75" customHeight="1">
      <c r="A15" s="88"/>
      <c r="B15" s="94"/>
      <c r="C15" s="95" t="s">
        <v>135</v>
      </c>
      <c r="D15" s="96"/>
      <c r="E15" s="103"/>
      <c r="F15" s="96"/>
      <c r="G15" s="104"/>
      <c r="H15" s="98"/>
      <c r="I15" s="88"/>
    </row>
    <row r="16" spans="1:9" ht="25.5" customHeight="1">
      <c r="A16" s="88"/>
      <c r="B16" s="94"/>
      <c r="C16" s="85">
        <v>0</v>
      </c>
      <c r="D16" s="88"/>
      <c r="E16" s="88"/>
      <c r="F16" s="88"/>
      <c r="G16" s="104"/>
      <c r="H16" s="98"/>
      <c r="I16" s="88"/>
    </row>
    <row r="17" spans="1:9" ht="13.5" customHeight="1">
      <c r="A17" s="88"/>
      <c r="B17" s="105"/>
      <c r="C17" s="106"/>
      <c r="D17" s="107"/>
      <c r="E17" s="107"/>
      <c r="F17" s="107"/>
      <c r="G17" s="108"/>
      <c r="H17" s="109"/>
      <c r="I17" s="88"/>
    </row>
    <row r="18" spans="1:9" ht="33.75" customHeight="1">
      <c r="A18" s="88"/>
      <c r="B18" s="89" t="s">
        <v>136</v>
      </c>
      <c r="C18" s="102"/>
      <c r="D18" s="88"/>
      <c r="E18" s="88"/>
      <c r="F18" s="88"/>
      <c r="G18" s="104"/>
      <c r="H18" s="88"/>
      <c r="I18" s="88"/>
    </row>
    <row r="19" spans="1:9" ht="15.75" customHeight="1">
      <c r="A19" s="88"/>
      <c r="B19" s="88"/>
      <c r="C19" s="102"/>
      <c r="D19" s="88"/>
      <c r="E19" s="88"/>
      <c r="F19" s="88"/>
      <c r="G19" s="104"/>
      <c r="H19" s="88"/>
      <c r="I19" s="88"/>
    </row>
    <row r="20" spans="1:9" ht="18.75">
      <c r="A20" s="88"/>
      <c r="B20" s="90" t="s">
        <v>137</v>
      </c>
      <c r="C20" s="102"/>
      <c r="D20" s="88"/>
      <c r="E20" s="88"/>
      <c r="F20" s="88"/>
      <c r="G20" s="104"/>
      <c r="H20" s="88"/>
      <c r="I20" s="88"/>
    </row>
    <row r="21" spans="1:9" ht="8.25" customHeight="1">
      <c r="A21" s="88"/>
      <c r="B21" s="90"/>
      <c r="C21" s="102"/>
      <c r="D21" s="88"/>
      <c r="E21" s="88"/>
      <c r="F21" s="88"/>
      <c r="G21" s="104"/>
      <c r="H21" s="88"/>
      <c r="I21" s="88"/>
    </row>
    <row r="22" spans="1:9">
      <c r="A22" s="88"/>
      <c r="B22" s="110"/>
      <c r="C22" s="92"/>
      <c r="D22" s="92"/>
      <c r="E22" s="92"/>
      <c r="F22" s="92"/>
      <c r="G22" s="92"/>
      <c r="H22" s="93"/>
      <c r="I22" s="88"/>
    </row>
    <row r="23" spans="1:9" ht="93.75" customHeight="1" thickBot="1">
      <c r="A23" s="88"/>
      <c r="B23" s="94"/>
      <c r="C23" s="111" t="s">
        <v>138</v>
      </c>
      <c r="D23" s="96"/>
      <c r="E23" s="95" t="s">
        <v>139</v>
      </c>
      <c r="F23" s="96"/>
      <c r="G23" s="97" t="s">
        <v>130</v>
      </c>
      <c r="H23" s="98"/>
      <c r="I23" s="88"/>
    </row>
    <row r="24" spans="1:9" ht="25.5" customHeight="1" thickBot="1">
      <c r="A24" s="88"/>
      <c r="B24" s="94"/>
      <c r="C24" s="86"/>
      <c r="D24" s="96" t="s">
        <v>131</v>
      </c>
      <c r="E24" s="100">
        <v>145000</v>
      </c>
      <c r="F24" s="96" t="s">
        <v>132</v>
      </c>
      <c r="G24" s="101">
        <f>IF(C24="○",E24,0)</f>
        <v>0</v>
      </c>
      <c r="H24" s="98"/>
      <c r="I24" s="88"/>
    </row>
    <row r="25" spans="1:9">
      <c r="A25" s="88"/>
      <c r="B25" s="94"/>
      <c r="C25" s="102"/>
      <c r="D25" s="96"/>
      <c r="E25" s="103"/>
      <c r="F25" s="96"/>
      <c r="G25" s="103"/>
      <c r="H25" s="98"/>
      <c r="I25" s="88"/>
    </row>
    <row r="26" spans="1:9" ht="99" customHeight="1" thickBot="1">
      <c r="A26" s="88"/>
      <c r="B26" s="94"/>
      <c r="C26" s="111" t="s">
        <v>140</v>
      </c>
      <c r="D26" s="96"/>
      <c r="E26" s="95" t="s">
        <v>139</v>
      </c>
      <c r="F26" s="96"/>
      <c r="G26" s="97" t="s">
        <v>130</v>
      </c>
      <c r="H26" s="98"/>
      <c r="I26" s="88"/>
    </row>
    <row r="27" spans="1:9" ht="25.5" customHeight="1" thickBot="1">
      <c r="A27" s="88"/>
      <c r="B27" s="94"/>
      <c r="C27" s="86"/>
      <c r="D27" s="96" t="s">
        <v>131</v>
      </c>
      <c r="E27" s="100">
        <v>105000</v>
      </c>
      <c r="F27" s="96" t="s">
        <v>132</v>
      </c>
      <c r="G27" s="101">
        <f>IF(C27="○",E27,0)</f>
        <v>0</v>
      </c>
      <c r="H27" s="98"/>
      <c r="I27" s="88"/>
    </row>
    <row r="28" spans="1:9">
      <c r="A28" s="88"/>
      <c r="B28" s="94"/>
      <c r="C28" s="102"/>
      <c r="D28" s="96"/>
      <c r="E28" s="103"/>
      <c r="F28" s="96"/>
      <c r="G28" s="103"/>
      <c r="H28" s="98"/>
      <c r="I28" s="88"/>
    </row>
    <row r="29" spans="1:9" ht="90" customHeight="1" thickBot="1">
      <c r="A29" s="88"/>
      <c r="B29" s="94"/>
      <c r="C29" s="111" t="s">
        <v>141</v>
      </c>
      <c r="D29" s="96"/>
      <c r="E29" s="95" t="s">
        <v>139</v>
      </c>
      <c r="F29" s="96"/>
      <c r="G29" s="97" t="s">
        <v>130</v>
      </c>
      <c r="H29" s="98"/>
      <c r="I29" s="88"/>
    </row>
    <row r="30" spans="1:9" ht="25.5" customHeight="1" thickBot="1">
      <c r="A30" s="88"/>
      <c r="B30" s="94"/>
      <c r="C30" s="86"/>
      <c r="D30" s="96" t="s">
        <v>131</v>
      </c>
      <c r="E30" s="100">
        <v>70000</v>
      </c>
      <c r="F30" s="96" t="s">
        <v>132</v>
      </c>
      <c r="G30" s="101">
        <f>IF(C30="○",E30,0)</f>
        <v>0</v>
      </c>
      <c r="H30" s="98"/>
      <c r="I30" s="88"/>
    </row>
    <row r="31" spans="1:9" ht="18.75">
      <c r="A31" s="88"/>
      <c r="B31" s="105"/>
      <c r="C31" s="87" t="str">
        <f>IF(COUNTIF(C24:C30,"○")&gt;=2,"〇は一つしか選択できません","")</f>
        <v/>
      </c>
      <c r="D31" s="107"/>
      <c r="E31" s="107"/>
      <c r="F31" s="107"/>
      <c r="G31" s="112"/>
      <c r="H31" s="109"/>
      <c r="I31" s="88"/>
    </row>
    <row r="32" spans="1:9">
      <c r="A32" s="88"/>
      <c r="B32" s="88"/>
      <c r="C32" s="88"/>
      <c r="D32" s="88"/>
      <c r="E32" s="88"/>
      <c r="F32" s="88"/>
      <c r="G32" s="88"/>
      <c r="H32" s="88"/>
      <c r="I32" s="88"/>
    </row>
  </sheetData>
  <sheetProtection algorithmName="SHA-512" hashValue="rQNcRkxtNVTuYuNM1XoszzGgVFI2O7l+ecLIMxQSQxwDrjxXfOPgkhfezyW668WcRGMx1DsHnQugRtnREBQtAQ==" saltValue="X5HRSb3Niuh1p+veil0ssg==" spinCount="100000" sheet="1" objects="1" scenarios="1"/>
  <mergeCells count="1">
    <mergeCell ref="A2:I2"/>
  </mergeCells>
  <phoneticPr fontId="31"/>
  <conditionalFormatting sqref="C24 C27 C30">
    <cfRule type="expression" dxfId="10" priority="2">
      <formula>COUNTIF($C$24:$C$30,"○")&gt;=2</formula>
    </cfRule>
  </conditionalFormatting>
  <conditionalFormatting sqref="C24">
    <cfRule type="containsBlanks" dxfId="9" priority="1">
      <formula>LEN(TRIM(C24))=0</formula>
    </cfRule>
    <cfRule type="containsBlanks" dxfId="8" priority="5">
      <formula>LEN(TRIM(C24))=0</formula>
    </cfRule>
  </conditionalFormatting>
  <conditionalFormatting sqref="C27">
    <cfRule type="containsBlanks" dxfId="7" priority="4">
      <formula>LEN(TRIM(C27))=0</formula>
    </cfRule>
  </conditionalFormatting>
  <conditionalFormatting sqref="C30">
    <cfRule type="containsBlanks" dxfId="6" priority="3">
      <formula>LEN(TRIM(C30))=0</formula>
    </cfRule>
  </conditionalFormatting>
  <dataValidations count="1">
    <dataValidation type="list" showInputMessage="1" showErrorMessage="1" sqref="C30 C27 C24" xr:uid="{BB1ACF9E-F0E5-4F40-B85E-344F072B36FA}">
      <formula1>"○,"</formula1>
    </dataValidation>
  </dataValidations>
  <printOptions horizontalCentered="1"/>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sheetPr>
  <dimension ref="A1:S36"/>
  <sheetViews>
    <sheetView view="pageBreakPreview" zoomScale="70" zoomScaleNormal="115" zoomScaleSheetLayoutView="70" workbookViewId="0"/>
  </sheetViews>
  <sheetFormatPr defaultColWidth="9" defaultRowHeight="13.5"/>
  <cols>
    <col min="1" max="1" width="37.875" style="23" customWidth="1"/>
    <col min="2" max="5" width="15.125" style="131" customWidth="1"/>
    <col min="6" max="6" width="16.5" style="131" customWidth="1"/>
    <col min="7" max="7" width="23.5" style="131" customWidth="1"/>
    <col min="8" max="8" width="18.875" style="131" customWidth="1"/>
    <col min="9" max="9" width="25.625" style="23" customWidth="1"/>
    <col min="10" max="10" width="2" style="129" customWidth="1"/>
    <col min="11" max="11" width="37.875" style="23" customWidth="1"/>
    <col min="12" max="15" width="15.125" style="131" customWidth="1"/>
    <col min="16" max="16" width="16.5" style="131" customWidth="1"/>
    <col min="17" max="17" width="23.5" style="131" customWidth="1"/>
    <col min="18" max="18" width="18.875" style="131" customWidth="1"/>
    <col min="19" max="19" width="25.625" style="23" customWidth="1"/>
    <col min="20" max="26" width="9" style="23" customWidth="1"/>
    <col min="27" max="16384" width="9" style="23"/>
  </cols>
  <sheetData>
    <row r="1" spans="1:19" ht="73.5" customHeight="1">
      <c r="A1" s="113" t="s">
        <v>177</v>
      </c>
      <c r="B1" s="203" t="s">
        <v>178</v>
      </c>
      <c r="C1" s="204"/>
      <c r="D1" s="204"/>
      <c r="E1" s="204"/>
      <c r="F1" s="204"/>
      <c r="G1" s="204"/>
      <c r="H1" s="204"/>
      <c r="I1" s="114"/>
      <c r="J1" s="115"/>
      <c r="K1" s="113" t="s">
        <v>177</v>
      </c>
      <c r="L1" s="203" t="s">
        <v>178</v>
      </c>
      <c r="M1" s="204"/>
      <c r="N1" s="204"/>
      <c r="O1" s="204"/>
      <c r="P1" s="204"/>
      <c r="Q1" s="204"/>
      <c r="R1" s="204"/>
      <c r="S1" s="114"/>
    </row>
    <row r="2" spans="1:19" ht="41.25" customHeight="1">
      <c r="A2" s="205" t="s">
        <v>109</v>
      </c>
      <c r="B2" s="206"/>
      <c r="C2" s="206"/>
      <c r="D2" s="206"/>
      <c r="E2" s="206"/>
      <c r="F2" s="206"/>
      <c r="G2" s="206"/>
      <c r="H2" s="206"/>
      <c r="I2" s="213" t="s">
        <v>54</v>
      </c>
      <c r="J2" s="116"/>
      <c r="K2" s="205" t="s">
        <v>109</v>
      </c>
      <c r="L2" s="206"/>
      <c r="M2" s="206"/>
      <c r="N2" s="206"/>
      <c r="O2" s="206"/>
      <c r="P2" s="206"/>
      <c r="Q2" s="206"/>
      <c r="R2" s="206"/>
      <c r="S2" s="207" t="s">
        <v>54</v>
      </c>
    </row>
    <row r="3" spans="1:19" ht="72.75" customHeight="1">
      <c r="A3" s="152" t="s">
        <v>113</v>
      </c>
      <c r="B3" s="153" t="s">
        <v>101</v>
      </c>
      <c r="C3" s="153" t="s">
        <v>102</v>
      </c>
      <c r="D3" s="153" t="s">
        <v>100</v>
      </c>
      <c r="E3" s="153" t="s">
        <v>103</v>
      </c>
      <c r="F3" s="153" t="s">
        <v>104</v>
      </c>
      <c r="G3" s="153" t="s">
        <v>106</v>
      </c>
      <c r="H3" s="153" t="s">
        <v>105</v>
      </c>
      <c r="I3" s="214"/>
      <c r="J3" s="119"/>
      <c r="K3" s="117" t="s">
        <v>113</v>
      </c>
      <c r="L3" s="118" t="s">
        <v>101</v>
      </c>
      <c r="M3" s="118" t="s">
        <v>102</v>
      </c>
      <c r="N3" s="118" t="s">
        <v>100</v>
      </c>
      <c r="O3" s="118" t="s">
        <v>103</v>
      </c>
      <c r="P3" s="118" t="s">
        <v>104</v>
      </c>
      <c r="Q3" s="118" t="s">
        <v>106</v>
      </c>
      <c r="R3" s="118" t="s">
        <v>105</v>
      </c>
      <c r="S3" s="208"/>
    </row>
    <row r="4" spans="1:19" ht="84.75" customHeight="1">
      <c r="A4" s="49" t="s">
        <v>179</v>
      </c>
      <c r="B4" s="51"/>
      <c r="C4" s="51"/>
      <c r="D4" s="120" t="e">
        <f>C4/B4</f>
        <v>#DIV/0!</v>
      </c>
      <c r="E4" s="121" t="e">
        <f>(D4-0.02)*B4</f>
        <v>#DIV/0!</v>
      </c>
      <c r="F4" s="122"/>
      <c r="G4" s="123"/>
      <c r="H4" s="124"/>
      <c r="I4" s="57">
        <f>F4*G4*H4</f>
        <v>0</v>
      </c>
      <c r="J4" s="125"/>
      <c r="K4" s="49" t="s">
        <v>179</v>
      </c>
      <c r="L4" s="51">
        <v>320000</v>
      </c>
      <c r="M4" s="51">
        <v>16000</v>
      </c>
      <c r="N4" s="120">
        <f>M4/L4</f>
        <v>0.05</v>
      </c>
      <c r="O4" s="121">
        <f>(N4-0.02)*L4</f>
        <v>9600</v>
      </c>
      <c r="P4" s="122">
        <v>9600</v>
      </c>
      <c r="Q4" s="123">
        <v>6</v>
      </c>
      <c r="R4" s="124">
        <v>3</v>
      </c>
      <c r="S4" s="57">
        <f>P4*Q4*R4</f>
        <v>172800</v>
      </c>
    </row>
    <row r="5" spans="1:19" ht="93.75" customHeight="1">
      <c r="A5" s="49" t="s">
        <v>180</v>
      </c>
      <c r="B5" s="51"/>
      <c r="C5" s="51"/>
      <c r="D5" s="120" t="e">
        <f>C5/B5</f>
        <v>#DIV/0!</v>
      </c>
      <c r="E5" s="121" t="e">
        <f>(D5-0.02)*B5</f>
        <v>#DIV/0!</v>
      </c>
      <c r="F5" s="122"/>
      <c r="G5" s="123"/>
      <c r="H5" s="124"/>
      <c r="I5" s="57">
        <f>F5*G5*H5</f>
        <v>0</v>
      </c>
      <c r="J5" s="125"/>
      <c r="K5" s="49" t="s">
        <v>180</v>
      </c>
      <c r="L5" s="51"/>
      <c r="M5" s="51"/>
      <c r="N5" s="120" t="e">
        <f>M5/L5</f>
        <v>#DIV/0!</v>
      </c>
      <c r="O5" s="121" t="e">
        <f>(N5-0.02)*L5</f>
        <v>#DIV/0!</v>
      </c>
      <c r="P5" s="122"/>
      <c r="Q5" s="123"/>
      <c r="R5" s="124"/>
      <c r="S5" s="57">
        <f>P5*Q5*R5</f>
        <v>0</v>
      </c>
    </row>
    <row r="6" spans="1:19" ht="90" customHeight="1">
      <c r="A6" s="49" t="s">
        <v>112</v>
      </c>
      <c r="B6" s="209"/>
      <c r="C6" s="210"/>
      <c r="D6" s="210"/>
      <c r="E6" s="210"/>
      <c r="F6" s="210"/>
      <c r="G6" s="210"/>
      <c r="H6" s="210"/>
      <c r="I6" s="126">
        <v>0</v>
      </c>
      <c r="J6" s="125"/>
      <c r="K6" s="49" t="s">
        <v>112</v>
      </c>
      <c r="L6" s="209"/>
      <c r="M6" s="210"/>
      <c r="N6" s="210"/>
      <c r="O6" s="210"/>
      <c r="P6" s="210"/>
      <c r="Q6" s="210"/>
      <c r="R6" s="210"/>
      <c r="S6" s="126">
        <v>0</v>
      </c>
    </row>
    <row r="7" spans="1:19" ht="60.75" customHeight="1">
      <c r="A7" s="211" t="s">
        <v>118</v>
      </c>
      <c r="B7" s="212"/>
      <c r="C7" s="212"/>
      <c r="D7" s="212"/>
      <c r="E7" s="212"/>
      <c r="F7" s="212"/>
      <c r="G7" s="212"/>
      <c r="H7" s="212"/>
      <c r="I7" s="212"/>
      <c r="J7" s="127"/>
      <c r="K7" s="211" t="s">
        <v>118</v>
      </c>
      <c r="L7" s="212"/>
      <c r="M7" s="212"/>
      <c r="N7" s="212"/>
      <c r="O7" s="212"/>
      <c r="P7" s="212"/>
      <c r="Q7" s="212"/>
      <c r="R7" s="212"/>
      <c r="S7" s="212"/>
    </row>
    <row r="8" spans="1:19">
      <c r="A8" s="18"/>
      <c r="B8" s="19"/>
      <c r="C8" s="19"/>
      <c r="D8" s="128"/>
      <c r="E8" s="19"/>
      <c r="F8" s="19"/>
      <c r="G8" s="19"/>
      <c r="H8" s="19"/>
      <c r="I8" s="18"/>
      <c r="K8" s="18"/>
      <c r="L8" s="19"/>
      <c r="M8" s="19"/>
      <c r="N8" s="128"/>
      <c r="O8" s="19"/>
      <c r="P8" s="19"/>
      <c r="Q8" s="19"/>
      <c r="R8" s="19"/>
      <c r="S8" s="18"/>
    </row>
    <row r="9" spans="1:19">
      <c r="A9" s="130"/>
      <c r="B9" s="19"/>
      <c r="C9" s="19"/>
      <c r="D9" s="19"/>
      <c r="E9" s="19"/>
      <c r="F9" s="19"/>
      <c r="G9" s="19"/>
      <c r="H9" s="19"/>
      <c r="I9" s="18"/>
      <c r="K9" s="130"/>
      <c r="L9" s="19"/>
      <c r="M9" s="19"/>
      <c r="N9" s="19"/>
      <c r="O9" s="19"/>
      <c r="P9" s="19"/>
      <c r="Q9" s="19"/>
      <c r="R9" s="19"/>
      <c r="S9" s="18"/>
    </row>
    <row r="10" spans="1:19">
      <c r="A10" s="18"/>
      <c r="B10" s="19"/>
      <c r="C10" s="19"/>
      <c r="D10" s="19"/>
      <c r="E10" s="19"/>
      <c r="F10" s="19"/>
      <c r="G10" s="19"/>
      <c r="H10" s="19"/>
      <c r="I10" s="18"/>
      <c r="K10" s="18"/>
      <c r="L10" s="19"/>
      <c r="M10" s="19"/>
      <c r="N10" s="19"/>
      <c r="O10" s="19"/>
      <c r="P10" s="19"/>
      <c r="Q10" s="19"/>
      <c r="R10" s="19"/>
      <c r="S10" s="18"/>
    </row>
    <row r="11" spans="1:19">
      <c r="A11" s="18"/>
      <c r="B11" s="19"/>
      <c r="C11" s="19"/>
      <c r="D11" s="19"/>
      <c r="E11" s="19"/>
      <c r="F11" s="19"/>
      <c r="G11" s="19"/>
      <c r="H11" s="19"/>
      <c r="I11" s="18"/>
      <c r="K11" s="18"/>
      <c r="L11" s="19"/>
      <c r="M11" s="19"/>
      <c r="N11" s="19"/>
      <c r="O11" s="19"/>
      <c r="P11" s="19"/>
      <c r="Q11" s="19"/>
      <c r="R11" s="19"/>
      <c r="S11" s="18"/>
    </row>
    <row r="12" spans="1:19">
      <c r="A12" s="18"/>
      <c r="B12" s="19"/>
      <c r="C12" s="19"/>
      <c r="D12" s="19"/>
      <c r="E12" s="19"/>
      <c r="F12" s="19"/>
      <c r="G12" s="19"/>
      <c r="H12" s="19"/>
      <c r="I12" s="18"/>
      <c r="K12" s="18"/>
      <c r="L12" s="19"/>
      <c r="M12" s="19"/>
      <c r="N12" s="19"/>
      <c r="O12" s="19"/>
      <c r="P12" s="19"/>
      <c r="Q12" s="19"/>
      <c r="R12" s="19"/>
      <c r="S12" s="18"/>
    </row>
    <row r="13" spans="1:19">
      <c r="A13" s="18"/>
      <c r="B13" s="19"/>
      <c r="C13" s="19"/>
      <c r="D13" s="19"/>
      <c r="E13" s="19"/>
      <c r="F13" s="19"/>
      <c r="G13" s="19"/>
      <c r="H13" s="19"/>
      <c r="I13" s="18"/>
      <c r="K13" s="18"/>
      <c r="L13" s="19"/>
      <c r="M13" s="19"/>
      <c r="N13" s="19"/>
      <c r="O13" s="19"/>
      <c r="P13" s="19"/>
      <c r="Q13" s="19"/>
      <c r="R13" s="19"/>
      <c r="S13" s="18"/>
    </row>
    <row r="14" spans="1:19">
      <c r="A14" s="18"/>
      <c r="B14" s="19"/>
      <c r="C14" s="19"/>
      <c r="D14" s="19"/>
      <c r="E14" s="19"/>
      <c r="F14" s="19"/>
      <c r="G14" s="19"/>
      <c r="H14" s="19"/>
      <c r="I14" s="18"/>
      <c r="K14" s="18"/>
      <c r="L14" s="19"/>
      <c r="M14" s="19"/>
      <c r="N14" s="19"/>
      <c r="O14" s="19"/>
      <c r="P14" s="19"/>
      <c r="Q14" s="19"/>
      <c r="R14" s="19"/>
      <c r="S14" s="18"/>
    </row>
    <row r="15" spans="1:19">
      <c r="A15" s="18"/>
      <c r="B15" s="19"/>
      <c r="C15" s="19"/>
      <c r="D15" s="19"/>
      <c r="E15" s="19"/>
      <c r="F15" s="19"/>
      <c r="G15" s="19"/>
      <c r="H15" s="19"/>
      <c r="I15" s="18"/>
      <c r="K15" s="18"/>
      <c r="L15" s="19"/>
      <c r="M15" s="19"/>
      <c r="N15" s="19"/>
      <c r="O15" s="19"/>
      <c r="P15" s="19"/>
      <c r="Q15" s="19"/>
      <c r="R15" s="19"/>
      <c r="S15" s="18"/>
    </row>
    <row r="16" spans="1:19">
      <c r="A16" s="18"/>
      <c r="B16" s="19"/>
      <c r="C16" s="19"/>
      <c r="E16" s="19"/>
      <c r="F16" s="19"/>
      <c r="G16" s="19"/>
      <c r="H16" s="19"/>
      <c r="I16" s="18"/>
      <c r="K16" s="18"/>
      <c r="L16" s="19"/>
      <c r="M16" s="19"/>
      <c r="O16" s="19"/>
      <c r="P16" s="19"/>
      <c r="Q16" s="19"/>
      <c r="R16" s="19"/>
      <c r="S16" s="18"/>
    </row>
    <row r="17" spans="1:19">
      <c r="A17" s="18"/>
      <c r="B17" s="19"/>
      <c r="C17" s="19"/>
      <c r="D17" s="19"/>
      <c r="E17" s="19"/>
      <c r="F17" s="19"/>
      <c r="G17" s="19"/>
      <c r="H17" s="19"/>
      <c r="I17" s="18"/>
      <c r="K17" s="18"/>
      <c r="L17" s="19"/>
      <c r="M17" s="19"/>
      <c r="N17" s="19"/>
      <c r="O17" s="19"/>
      <c r="P17" s="19"/>
      <c r="Q17" s="19"/>
      <c r="R17" s="19"/>
      <c r="S17" s="18"/>
    </row>
    <row r="18" spans="1:19">
      <c r="A18" s="18"/>
      <c r="B18" s="19"/>
      <c r="C18" s="19"/>
      <c r="D18" s="19"/>
      <c r="E18" s="19"/>
      <c r="F18" s="19"/>
      <c r="G18" s="19"/>
      <c r="H18" s="19"/>
      <c r="I18" s="18"/>
      <c r="K18" s="18"/>
      <c r="L18" s="19"/>
      <c r="M18" s="19"/>
      <c r="N18" s="19"/>
      <c r="O18" s="19"/>
      <c r="P18" s="19"/>
      <c r="Q18" s="19"/>
      <c r="R18" s="19"/>
      <c r="S18" s="18"/>
    </row>
    <row r="19" spans="1:19">
      <c r="A19" s="18"/>
      <c r="B19" s="19"/>
      <c r="C19" s="19"/>
      <c r="D19" s="19"/>
      <c r="E19" s="19"/>
      <c r="F19" s="19"/>
      <c r="G19" s="19"/>
      <c r="H19" s="19"/>
      <c r="I19" s="18"/>
      <c r="K19" s="18"/>
      <c r="L19" s="19"/>
      <c r="M19" s="19"/>
      <c r="N19" s="19"/>
      <c r="O19" s="19"/>
      <c r="P19" s="19"/>
      <c r="Q19" s="19"/>
      <c r="R19" s="19"/>
      <c r="S19" s="18"/>
    </row>
    <row r="20" spans="1:19">
      <c r="A20" s="18"/>
      <c r="B20" s="19"/>
      <c r="C20" s="19"/>
      <c r="D20" s="19"/>
      <c r="E20" s="19"/>
      <c r="F20" s="19"/>
      <c r="G20" s="19"/>
      <c r="H20" s="19"/>
      <c r="I20" s="18"/>
      <c r="K20" s="18"/>
      <c r="L20" s="19"/>
      <c r="M20" s="19"/>
      <c r="N20" s="19"/>
      <c r="O20" s="19"/>
      <c r="P20" s="19"/>
      <c r="Q20" s="19"/>
      <c r="R20" s="19"/>
      <c r="S20" s="18"/>
    </row>
    <row r="21" spans="1:19">
      <c r="A21" s="18"/>
      <c r="B21" s="19"/>
      <c r="C21" s="19"/>
      <c r="D21" s="19"/>
      <c r="E21" s="19"/>
      <c r="F21" s="19"/>
      <c r="G21" s="19"/>
      <c r="H21" s="19"/>
      <c r="I21" s="18"/>
      <c r="K21" s="18"/>
      <c r="L21" s="19"/>
      <c r="M21" s="19"/>
      <c r="N21" s="19"/>
      <c r="O21" s="19"/>
      <c r="P21" s="19"/>
      <c r="Q21" s="19"/>
      <c r="R21" s="19"/>
      <c r="S21" s="18"/>
    </row>
    <row r="22" spans="1:19">
      <c r="A22" s="18"/>
      <c r="B22" s="19"/>
      <c r="C22" s="19"/>
      <c r="D22" s="19"/>
      <c r="E22" s="19"/>
      <c r="F22" s="19"/>
      <c r="G22" s="19"/>
      <c r="H22" s="19"/>
      <c r="I22" s="18"/>
      <c r="K22" s="18"/>
      <c r="L22" s="19"/>
      <c r="M22" s="19"/>
      <c r="N22" s="19"/>
      <c r="O22" s="19"/>
      <c r="P22" s="19"/>
      <c r="Q22" s="19"/>
      <c r="R22" s="19"/>
      <c r="S22" s="18"/>
    </row>
    <row r="23" spans="1:19">
      <c r="A23" s="18"/>
      <c r="B23" s="19"/>
      <c r="C23" s="19"/>
      <c r="D23" s="19"/>
      <c r="E23" s="19"/>
      <c r="F23" s="19"/>
      <c r="G23" s="19"/>
      <c r="H23" s="19"/>
      <c r="I23" s="18"/>
      <c r="K23" s="18"/>
      <c r="L23" s="19"/>
      <c r="M23" s="19"/>
      <c r="N23" s="19"/>
      <c r="O23" s="19"/>
      <c r="P23" s="19"/>
      <c r="Q23" s="19"/>
      <c r="R23" s="19"/>
      <c r="S23" s="18"/>
    </row>
    <row r="29" spans="1:19" ht="17.25" thickBot="1">
      <c r="L29" s="19"/>
      <c r="M29" s="19"/>
      <c r="N29" s="19"/>
      <c r="O29" s="132" t="s">
        <v>164</v>
      </c>
      <c r="P29" s="19"/>
      <c r="Q29" s="19"/>
    </row>
    <row r="30" spans="1:19" ht="42" customHeight="1">
      <c r="L30" s="133" t="s">
        <v>163</v>
      </c>
      <c r="M30" s="134" t="s">
        <v>156</v>
      </c>
      <c r="N30" s="135" t="s">
        <v>157</v>
      </c>
      <c r="O30" s="136" t="s">
        <v>155</v>
      </c>
      <c r="P30" s="195" t="s">
        <v>161</v>
      </c>
      <c r="Q30" s="196"/>
    </row>
    <row r="31" spans="1:19" ht="24" customHeight="1">
      <c r="L31" s="137" t="s">
        <v>158</v>
      </c>
      <c r="M31" s="138">
        <v>360000</v>
      </c>
      <c r="N31" s="139">
        <v>240000</v>
      </c>
      <c r="O31" s="140">
        <f>(M31*2+N31*1)/3</f>
        <v>320000</v>
      </c>
      <c r="P31" s="197" t="s">
        <v>182</v>
      </c>
      <c r="Q31" s="198"/>
    </row>
    <row r="32" spans="1:19" ht="24" customHeight="1">
      <c r="L32" s="141" t="s">
        <v>159</v>
      </c>
      <c r="M32" s="142">
        <v>18000</v>
      </c>
      <c r="N32" s="143">
        <v>12000</v>
      </c>
      <c r="O32" s="144">
        <f>(M32*2+N32*1)/3</f>
        <v>16000</v>
      </c>
      <c r="P32" s="199" t="s">
        <v>181</v>
      </c>
      <c r="Q32" s="200"/>
    </row>
    <row r="33" spans="12:17" ht="24" customHeight="1">
      <c r="L33" s="141" t="s">
        <v>153</v>
      </c>
      <c r="M33" s="145">
        <f>M32/M31</f>
        <v>0.05</v>
      </c>
      <c r="N33" s="146">
        <f t="shared" ref="N33" si="0">N32/N31</f>
        <v>0.05</v>
      </c>
      <c r="O33" s="147">
        <f t="shared" ref="O33:O34" si="1">(M33*2+N33*1)/3</f>
        <v>5.000000000000001E-2</v>
      </c>
      <c r="P33" s="201"/>
      <c r="Q33" s="202"/>
    </row>
    <row r="34" spans="12:17" ht="24" customHeight="1">
      <c r="L34" s="141" t="s">
        <v>160</v>
      </c>
      <c r="M34" s="142">
        <f>M31*3%</f>
        <v>10800</v>
      </c>
      <c r="N34" s="143">
        <f>N31*3%</f>
        <v>7200</v>
      </c>
      <c r="O34" s="144">
        <f t="shared" si="1"/>
        <v>9600</v>
      </c>
      <c r="P34" s="199" t="s">
        <v>162</v>
      </c>
      <c r="Q34" s="200"/>
    </row>
    <row r="35" spans="12:17" ht="24" customHeight="1" thickBot="1">
      <c r="L35" s="148" t="s">
        <v>154</v>
      </c>
      <c r="M35" s="149">
        <f>M34/M31</f>
        <v>0.03</v>
      </c>
      <c r="N35" s="150">
        <f t="shared" ref="N35:O35" si="2">N34/N31</f>
        <v>0.03</v>
      </c>
      <c r="O35" s="151">
        <f t="shared" si="2"/>
        <v>0.03</v>
      </c>
      <c r="P35" s="193"/>
      <c r="Q35" s="194"/>
    </row>
    <row r="36" spans="12:17" ht="24" customHeight="1"/>
  </sheetData>
  <sheetProtection algorithmName="SHA-512" hashValue="jhgxyEWXjqF7m1k1EZUTxTLJOZVdOUNOA4+z4YqcEMco1QAjIiqqHT/WSlyE1Glibb546xi8FcFHmhkISHkLMQ==" saltValue="/REZBoISnfl5gEtwUD9l8A==" spinCount="100000" sheet="1" objects="1" scenarios="1"/>
  <mergeCells count="16">
    <mergeCell ref="A2:H2"/>
    <mergeCell ref="B1:H1"/>
    <mergeCell ref="I2:I3"/>
    <mergeCell ref="B6:H6"/>
    <mergeCell ref="A7:I7"/>
    <mergeCell ref="L1:R1"/>
    <mergeCell ref="K2:R2"/>
    <mergeCell ref="S2:S3"/>
    <mergeCell ref="L6:R6"/>
    <mergeCell ref="K7:S7"/>
    <mergeCell ref="P35:Q35"/>
    <mergeCell ref="P30:Q30"/>
    <mergeCell ref="P31:Q31"/>
    <mergeCell ref="P32:Q32"/>
    <mergeCell ref="P33:Q33"/>
    <mergeCell ref="P34:Q34"/>
  </mergeCells>
  <phoneticPr fontId="31"/>
  <conditionalFormatting sqref="A4:H5 I4:J6 A6:B6">
    <cfRule type="expression" dxfId="5" priority="5">
      <formula>#REF!="×"</formula>
    </cfRule>
  </conditionalFormatting>
  <conditionalFormatting sqref="K4:R5 S4:S6 K6:L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2" t="s">
        <v>96</v>
      </c>
      <c r="D1" s="10" t="s">
        <v>61</v>
      </c>
      <c r="E1" s="6" t="s">
        <v>51</v>
      </c>
      <c r="F1" s="8" t="s">
        <v>58</v>
      </c>
      <c r="G1" s="8" t="s">
        <v>57</v>
      </c>
      <c r="H1" s="8" t="s">
        <v>59</v>
      </c>
      <c r="I1" s="8" t="s">
        <v>99</v>
      </c>
      <c r="J1" s="10" t="s">
        <v>62</v>
      </c>
      <c r="K1" s="6" t="s">
        <v>51</v>
      </c>
      <c r="L1" s="8" t="s">
        <v>58</v>
      </c>
      <c r="M1" s="8" t="s">
        <v>57</v>
      </c>
      <c r="N1" s="8" t="s">
        <v>59</v>
      </c>
      <c r="O1" s="8" t="s">
        <v>99</v>
      </c>
      <c r="P1" s="10" t="s">
        <v>63</v>
      </c>
      <c r="Q1" s="6" t="s">
        <v>51</v>
      </c>
      <c r="R1" s="8" t="s">
        <v>58</v>
      </c>
      <c r="S1" s="8" t="s">
        <v>57</v>
      </c>
      <c r="T1" s="8" t="s">
        <v>59</v>
      </c>
      <c r="U1" s="8" t="s">
        <v>99</v>
      </c>
      <c r="V1" s="10" t="s">
        <v>64</v>
      </c>
      <c r="W1" s="6" t="s">
        <v>51</v>
      </c>
      <c r="X1" s="8" t="s">
        <v>58</v>
      </c>
      <c r="Y1" s="8" t="s">
        <v>57</v>
      </c>
      <c r="Z1" s="8" t="s">
        <v>59</v>
      </c>
      <c r="AA1" s="8" t="s">
        <v>99</v>
      </c>
      <c r="AB1" s="10" t="s">
        <v>65</v>
      </c>
      <c r="AC1" s="6" t="s">
        <v>51</v>
      </c>
      <c r="AD1" s="8" t="s">
        <v>58</v>
      </c>
      <c r="AE1" s="8" t="s">
        <v>57</v>
      </c>
      <c r="AF1" s="8" t="s">
        <v>59</v>
      </c>
      <c r="AG1" s="8" t="s">
        <v>99</v>
      </c>
      <c r="AH1" s="10" t="s">
        <v>66</v>
      </c>
      <c r="AI1" s="6" t="s">
        <v>51</v>
      </c>
      <c r="AJ1" s="8" t="s">
        <v>58</v>
      </c>
      <c r="AK1" s="8" t="s">
        <v>57</v>
      </c>
      <c r="AL1" s="8" t="s">
        <v>59</v>
      </c>
      <c r="AM1" s="8" t="s">
        <v>99</v>
      </c>
      <c r="AN1" s="10" t="s">
        <v>67</v>
      </c>
      <c r="AO1" s="6" t="s">
        <v>51</v>
      </c>
      <c r="AP1" s="8" t="s">
        <v>58</v>
      </c>
      <c r="AQ1" s="8" t="s">
        <v>57</v>
      </c>
      <c r="AR1" s="8" t="s">
        <v>59</v>
      </c>
      <c r="AS1" s="8" t="s">
        <v>99</v>
      </c>
      <c r="AT1" s="10" t="s">
        <v>68</v>
      </c>
      <c r="AU1" s="6" t="s">
        <v>51</v>
      </c>
      <c r="AV1" s="8" t="s">
        <v>58</v>
      </c>
      <c r="AW1" s="8" t="s">
        <v>57</v>
      </c>
      <c r="AX1" s="8" t="s">
        <v>59</v>
      </c>
      <c r="AY1" s="8" t="s">
        <v>99</v>
      </c>
      <c r="AZ1" s="10" t="s">
        <v>69</v>
      </c>
      <c r="BA1" s="6" t="s">
        <v>51</v>
      </c>
      <c r="BB1" s="8" t="s">
        <v>58</v>
      </c>
      <c r="BC1" s="8" t="s">
        <v>57</v>
      </c>
      <c r="BD1" s="8" t="s">
        <v>59</v>
      </c>
      <c r="BE1" s="8" t="s">
        <v>99</v>
      </c>
      <c r="BF1" s="10" t="s">
        <v>70</v>
      </c>
      <c r="BG1" s="6" t="s">
        <v>51</v>
      </c>
      <c r="BH1" s="8" t="s">
        <v>58</v>
      </c>
      <c r="BI1" s="8" t="s">
        <v>57</v>
      </c>
      <c r="BJ1" s="8" t="s">
        <v>59</v>
      </c>
      <c r="BK1" s="8" t="s">
        <v>99</v>
      </c>
      <c r="BL1" s="10" t="s">
        <v>71</v>
      </c>
      <c r="BM1" s="6" t="s">
        <v>51</v>
      </c>
      <c r="BN1" s="8" t="s">
        <v>58</v>
      </c>
      <c r="BO1" s="8" t="s">
        <v>57</v>
      </c>
      <c r="BP1" s="8" t="s">
        <v>59</v>
      </c>
      <c r="BQ1" s="8" t="s">
        <v>99</v>
      </c>
      <c r="BR1" s="10" t="s">
        <v>72</v>
      </c>
      <c r="BS1" s="6" t="s">
        <v>51</v>
      </c>
      <c r="BT1" s="8" t="s">
        <v>58</v>
      </c>
      <c r="BU1" s="8" t="s">
        <v>57</v>
      </c>
      <c r="BV1" s="8" t="s">
        <v>59</v>
      </c>
      <c r="BW1" s="8" t="s">
        <v>99</v>
      </c>
      <c r="BX1" s="10" t="s">
        <v>73</v>
      </c>
      <c r="BY1" s="6" t="s">
        <v>51</v>
      </c>
      <c r="BZ1" s="8" t="s">
        <v>58</v>
      </c>
      <c r="CA1" s="8" t="s">
        <v>57</v>
      </c>
      <c r="CB1" s="8" t="s">
        <v>59</v>
      </c>
      <c r="CC1" s="8" t="s">
        <v>99</v>
      </c>
      <c r="CD1" s="10" t="s">
        <v>74</v>
      </c>
      <c r="CE1" s="6" t="s">
        <v>51</v>
      </c>
      <c r="CF1" s="8" t="s">
        <v>58</v>
      </c>
      <c r="CG1" s="8" t="s">
        <v>57</v>
      </c>
      <c r="CH1" s="8" t="s">
        <v>59</v>
      </c>
      <c r="CI1" s="8" t="s">
        <v>99</v>
      </c>
      <c r="CJ1" s="10" t="s">
        <v>75</v>
      </c>
      <c r="CK1" s="6" t="s">
        <v>51</v>
      </c>
      <c r="CL1" s="8" t="s">
        <v>58</v>
      </c>
      <c r="CM1" s="8" t="s">
        <v>57</v>
      </c>
      <c r="CN1" s="8" t="s">
        <v>59</v>
      </c>
      <c r="CO1" s="8" t="s">
        <v>99</v>
      </c>
      <c r="CP1" s="10" t="s">
        <v>76</v>
      </c>
      <c r="CQ1" s="6" t="s">
        <v>51</v>
      </c>
      <c r="CR1" s="8" t="s">
        <v>58</v>
      </c>
      <c r="CS1" s="8" t="s">
        <v>57</v>
      </c>
      <c r="CT1" s="8" t="s">
        <v>59</v>
      </c>
      <c r="CU1" s="8" t="s">
        <v>99</v>
      </c>
      <c r="CV1" s="10" t="s">
        <v>77</v>
      </c>
      <c r="CW1" s="6" t="s">
        <v>51</v>
      </c>
      <c r="CX1" s="8" t="s">
        <v>58</v>
      </c>
      <c r="CY1" s="8" t="s">
        <v>57</v>
      </c>
      <c r="CZ1" s="8" t="s">
        <v>59</v>
      </c>
      <c r="DA1" s="8" t="s">
        <v>99</v>
      </c>
      <c r="DB1" s="10" t="s">
        <v>78</v>
      </c>
      <c r="DC1" s="6" t="s">
        <v>51</v>
      </c>
      <c r="DD1" s="8" t="s">
        <v>58</v>
      </c>
      <c r="DE1" s="8" t="s">
        <v>57</v>
      </c>
      <c r="DF1" s="8" t="s">
        <v>59</v>
      </c>
      <c r="DG1" s="8" t="s">
        <v>99</v>
      </c>
      <c r="DH1" s="10" t="s">
        <v>79</v>
      </c>
      <c r="DI1" s="6" t="s">
        <v>51</v>
      </c>
      <c r="DJ1" s="8" t="s">
        <v>58</v>
      </c>
      <c r="DK1" s="8" t="s">
        <v>57</v>
      </c>
      <c r="DL1" s="8" t="s">
        <v>59</v>
      </c>
      <c r="DM1" s="8" t="s">
        <v>99</v>
      </c>
      <c r="DN1" s="10" t="s">
        <v>80</v>
      </c>
      <c r="DO1" s="6" t="s">
        <v>51</v>
      </c>
      <c r="DP1" s="8" t="s">
        <v>58</v>
      </c>
      <c r="DQ1" s="8" t="s">
        <v>57</v>
      </c>
      <c r="DR1" s="8" t="s">
        <v>59</v>
      </c>
      <c r="DS1" s="8" t="s">
        <v>60</v>
      </c>
      <c r="DT1" s="10" t="s">
        <v>81</v>
      </c>
      <c r="DU1" s="6" t="s">
        <v>51</v>
      </c>
      <c r="DV1" s="8" t="s">
        <v>58</v>
      </c>
      <c r="DW1" s="8" t="s">
        <v>57</v>
      </c>
      <c r="DX1" s="8" t="s">
        <v>59</v>
      </c>
      <c r="DY1" s="8" t="s">
        <v>60</v>
      </c>
      <c r="DZ1" s="10" t="s">
        <v>82</v>
      </c>
      <c r="EA1" s="6" t="s">
        <v>51</v>
      </c>
      <c r="EB1" s="8" t="s">
        <v>58</v>
      </c>
      <c r="EC1" s="8" t="s">
        <v>57</v>
      </c>
      <c r="ED1" s="8" t="s">
        <v>59</v>
      </c>
      <c r="EE1" s="8" t="s">
        <v>60</v>
      </c>
      <c r="EF1" s="10" t="s">
        <v>83</v>
      </c>
      <c r="EG1" s="6" t="s">
        <v>51</v>
      </c>
      <c r="EH1" s="8" t="s">
        <v>58</v>
      </c>
      <c r="EI1" s="8" t="s">
        <v>57</v>
      </c>
      <c r="EJ1" s="8" t="s">
        <v>59</v>
      </c>
      <c r="EK1" s="8" t="s">
        <v>60</v>
      </c>
      <c r="EL1" s="10" t="s">
        <v>84</v>
      </c>
      <c r="EM1" s="6" t="s">
        <v>51</v>
      </c>
      <c r="EN1" s="8" t="s">
        <v>58</v>
      </c>
      <c r="EO1" s="8" t="s">
        <v>57</v>
      </c>
      <c r="EP1" s="8" t="s">
        <v>59</v>
      </c>
      <c r="EQ1" s="8" t="s">
        <v>60</v>
      </c>
      <c r="ER1" s="10" t="s">
        <v>85</v>
      </c>
      <c r="ES1" s="6" t="s">
        <v>51</v>
      </c>
      <c r="ET1" s="8" t="s">
        <v>58</v>
      </c>
      <c r="EU1" s="8" t="s">
        <v>57</v>
      </c>
      <c r="EV1" s="8" t="s">
        <v>59</v>
      </c>
      <c r="EW1" s="8" t="s">
        <v>60</v>
      </c>
      <c r="EX1" s="10" t="s">
        <v>86</v>
      </c>
      <c r="EY1" s="6" t="s">
        <v>51</v>
      </c>
      <c r="EZ1" s="8" t="s">
        <v>58</v>
      </c>
      <c r="FA1" s="8" t="s">
        <v>57</v>
      </c>
      <c r="FB1" s="8" t="s">
        <v>59</v>
      </c>
      <c r="FC1" s="8" t="s">
        <v>60</v>
      </c>
      <c r="FD1" s="10" t="s">
        <v>87</v>
      </c>
      <c r="FE1" s="6" t="s">
        <v>51</v>
      </c>
      <c r="FF1" s="8" t="s">
        <v>58</v>
      </c>
      <c r="FG1" s="8" t="s">
        <v>57</v>
      </c>
      <c r="FH1" s="8" t="s">
        <v>59</v>
      </c>
      <c r="FI1" s="8" t="s">
        <v>60</v>
      </c>
      <c r="FJ1" s="10" t="s">
        <v>88</v>
      </c>
      <c r="FK1" s="6" t="s">
        <v>51</v>
      </c>
      <c r="FL1" s="8" t="s">
        <v>58</v>
      </c>
      <c r="FM1" s="8" t="s">
        <v>57</v>
      </c>
      <c r="FN1" s="8" t="s">
        <v>59</v>
      </c>
      <c r="FO1" s="8" t="s">
        <v>60</v>
      </c>
      <c r="FP1" s="10" t="s">
        <v>89</v>
      </c>
      <c r="FQ1" s="6" t="s">
        <v>51</v>
      </c>
      <c r="FR1" s="8" t="s">
        <v>58</v>
      </c>
      <c r="FS1" s="8" t="s">
        <v>57</v>
      </c>
      <c r="FT1" s="8" t="s">
        <v>59</v>
      </c>
      <c r="FU1" s="8" t="s">
        <v>60</v>
      </c>
      <c r="FV1" s="10" t="s">
        <v>90</v>
      </c>
      <c r="FW1" s="6" t="s">
        <v>51</v>
      </c>
      <c r="FX1" s="8" t="s">
        <v>58</v>
      </c>
      <c r="FY1" s="8" t="s">
        <v>57</v>
      </c>
      <c r="FZ1" s="8" t="s">
        <v>59</v>
      </c>
      <c r="GA1" s="8" t="s">
        <v>60</v>
      </c>
      <c r="GB1" s="10" t="s">
        <v>91</v>
      </c>
      <c r="GC1" s="6" t="s">
        <v>51</v>
      </c>
      <c r="GD1" s="8" t="s">
        <v>58</v>
      </c>
      <c r="GE1" s="8" t="s">
        <v>57</v>
      </c>
      <c r="GF1" s="8" t="s">
        <v>59</v>
      </c>
      <c r="GG1" s="8" t="s">
        <v>60</v>
      </c>
      <c r="GH1" s="10" t="s">
        <v>92</v>
      </c>
      <c r="GI1" s="6" t="s">
        <v>51</v>
      </c>
      <c r="GJ1" s="8" t="s">
        <v>58</v>
      </c>
      <c r="GK1" s="8" t="s">
        <v>57</v>
      </c>
      <c r="GL1" s="8" t="s">
        <v>59</v>
      </c>
      <c r="GM1" s="8" t="s">
        <v>60</v>
      </c>
      <c r="GN1" s="10" t="s">
        <v>93</v>
      </c>
      <c r="GO1" s="6" t="s">
        <v>51</v>
      </c>
      <c r="GP1" s="8" t="s">
        <v>58</v>
      </c>
      <c r="GQ1" s="8" t="s">
        <v>57</v>
      </c>
      <c r="GR1" s="8" t="s">
        <v>59</v>
      </c>
      <c r="GS1" s="8" t="s">
        <v>60</v>
      </c>
      <c r="GT1" s="10" t="s">
        <v>94</v>
      </c>
      <c r="GU1" s="6" t="s">
        <v>51</v>
      </c>
      <c r="GV1" s="8" t="s">
        <v>58</v>
      </c>
      <c r="GW1" s="8" t="s">
        <v>57</v>
      </c>
      <c r="GX1" s="8" t="s">
        <v>59</v>
      </c>
      <c r="GY1" s="8" t="s">
        <v>60</v>
      </c>
      <c r="GZ1" s="10" t="s">
        <v>95</v>
      </c>
      <c r="HA1" s="6" t="s">
        <v>51</v>
      </c>
      <c r="HB1" s="8" t="s">
        <v>58</v>
      </c>
      <c r="HC1" s="8" t="s">
        <v>57</v>
      </c>
      <c r="HD1" s="8" t="s">
        <v>59</v>
      </c>
      <c r="HE1" s="8" t="s">
        <v>60</v>
      </c>
      <c r="HF1" s="11" t="s">
        <v>54</v>
      </c>
      <c r="HG1" s="10" t="s">
        <v>61</v>
      </c>
      <c r="HH1" s="6" t="s">
        <v>51</v>
      </c>
      <c r="HI1" s="8" t="s">
        <v>52</v>
      </c>
      <c r="HJ1" s="8" t="s">
        <v>55</v>
      </c>
      <c r="HK1" s="8" t="s">
        <v>56</v>
      </c>
      <c r="HL1" s="8" t="s">
        <v>53</v>
      </c>
      <c r="HM1" s="10" t="s">
        <v>62</v>
      </c>
      <c r="HN1" s="6" t="s">
        <v>51</v>
      </c>
      <c r="HO1" s="8" t="s">
        <v>52</v>
      </c>
      <c r="HP1" s="8" t="s">
        <v>55</v>
      </c>
      <c r="HQ1" s="8" t="s">
        <v>56</v>
      </c>
      <c r="HR1" s="8" t="s">
        <v>53</v>
      </c>
      <c r="HS1" s="10" t="s">
        <v>63</v>
      </c>
      <c r="HT1" s="6" t="s">
        <v>51</v>
      </c>
      <c r="HU1" s="8" t="s">
        <v>52</v>
      </c>
      <c r="HV1" s="8" t="s">
        <v>55</v>
      </c>
      <c r="HW1" s="8" t="s">
        <v>56</v>
      </c>
      <c r="HX1" s="8" t="s">
        <v>53</v>
      </c>
      <c r="HY1" s="10" t="s">
        <v>64</v>
      </c>
      <c r="HZ1" s="6" t="s">
        <v>51</v>
      </c>
      <c r="IA1" s="8" t="s">
        <v>52</v>
      </c>
      <c r="IB1" s="8" t="s">
        <v>55</v>
      </c>
      <c r="IC1" s="8" t="s">
        <v>56</v>
      </c>
      <c r="ID1" s="8" t="s">
        <v>53</v>
      </c>
      <c r="IE1" s="10" t="s">
        <v>65</v>
      </c>
      <c r="IF1" s="6" t="s">
        <v>51</v>
      </c>
      <c r="IG1" s="8" t="s">
        <v>52</v>
      </c>
      <c r="IH1" s="8" t="s">
        <v>55</v>
      </c>
      <c r="II1" s="8" t="s">
        <v>56</v>
      </c>
      <c r="IJ1" s="8" t="s">
        <v>53</v>
      </c>
      <c r="IK1" s="10" t="s">
        <v>66</v>
      </c>
      <c r="IL1" s="6" t="s">
        <v>51</v>
      </c>
      <c r="IM1" s="8" t="s">
        <v>52</v>
      </c>
      <c r="IN1" s="8" t="s">
        <v>55</v>
      </c>
      <c r="IO1" s="8" t="s">
        <v>56</v>
      </c>
      <c r="IP1" s="8" t="s">
        <v>53</v>
      </c>
      <c r="IQ1" s="10" t="s">
        <v>67</v>
      </c>
      <c r="IR1" s="6" t="s">
        <v>51</v>
      </c>
      <c r="IS1" s="8" t="s">
        <v>52</v>
      </c>
      <c r="IT1" s="8" t="s">
        <v>55</v>
      </c>
      <c r="IU1" s="8" t="s">
        <v>56</v>
      </c>
      <c r="IV1" s="8" t="s">
        <v>53</v>
      </c>
      <c r="IW1" s="10" t="s">
        <v>68</v>
      </c>
      <c r="IX1" s="6" t="s">
        <v>51</v>
      </c>
      <c r="IY1" s="8" t="s">
        <v>52</v>
      </c>
      <c r="IZ1" s="8" t="s">
        <v>55</v>
      </c>
      <c r="JA1" s="8" t="s">
        <v>56</v>
      </c>
      <c r="JB1" s="8" t="s">
        <v>53</v>
      </c>
      <c r="JC1" s="10" t="s">
        <v>69</v>
      </c>
      <c r="JD1" s="6" t="s">
        <v>51</v>
      </c>
      <c r="JE1" s="8" t="s">
        <v>52</v>
      </c>
      <c r="JF1" s="8" t="s">
        <v>55</v>
      </c>
      <c r="JG1" s="8" t="s">
        <v>56</v>
      </c>
      <c r="JH1" s="8" t="s">
        <v>53</v>
      </c>
      <c r="JI1" s="10" t="s">
        <v>70</v>
      </c>
      <c r="JJ1" s="6" t="s">
        <v>51</v>
      </c>
      <c r="JK1" s="8" t="s">
        <v>52</v>
      </c>
      <c r="JL1" s="8" t="s">
        <v>55</v>
      </c>
      <c r="JM1" s="8" t="s">
        <v>56</v>
      </c>
      <c r="JN1" s="8" t="s">
        <v>53</v>
      </c>
      <c r="JO1" s="10" t="s">
        <v>71</v>
      </c>
      <c r="JP1" s="6" t="s">
        <v>51</v>
      </c>
      <c r="JQ1" s="8" t="s">
        <v>52</v>
      </c>
      <c r="JR1" s="8" t="s">
        <v>55</v>
      </c>
      <c r="JS1" s="8" t="s">
        <v>56</v>
      </c>
      <c r="JT1" s="8" t="s">
        <v>53</v>
      </c>
      <c r="JU1" s="10" t="s">
        <v>72</v>
      </c>
      <c r="JV1" s="6" t="s">
        <v>51</v>
      </c>
      <c r="JW1" s="8" t="s">
        <v>52</v>
      </c>
      <c r="JX1" s="8" t="s">
        <v>55</v>
      </c>
      <c r="JY1" s="8" t="s">
        <v>56</v>
      </c>
      <c r="JZ1" s="8" t="s">
        <v>53</v>
      </c>
      <c r="KA1" s="10" t="s">
        <v>73</v>
      </c>
      <c r="KB1" s="6" t="s">
        <v>51</v>
      </c>
      <c r="KC1" s="8" t="s">
        <v>52</v>
      </c>
      <c r="KD1" s="8" t="s">
        <v>55</v>
      </c>
      <c r="KE1" s="8" t="s">
        <v>56</v>
      </c>
      <c r="KF1" s="8" t="s">
        <v>53</v>
      </c>
      <c r="KG1" s="10" t="s">
        <v>74</v>
      </c>
      <c r="KH1" s="6" t="s">
        <v>51</v>
      </c>
      <c r="KI1" s="8" t="s">
        <v>52</v>
      </c>
      <c r="KJ1" s="8" t="s">
        <v>55</v>
      </c>
      <c r="KK1" s="8" t="s">
        <v>56</v>
      </c>
      <c r="KL1" s="8" t="s">
        <v>53</v>
      </c>
      <c r="KM1" s="10" t="s">
        <v>75</v>
      </c>
      <c r="KN1" s="6" t="s">
        <v>51</v>
      </c>
      <c r="KO1" s="8" t="s">
        <v>52</v>
      </c>
      <c r="KP1" s="8" t="s">
        <v>55</v>
      </c>
      <c r="KQ1" s="8" t="s">
        <v>56</v>
      </c>
      <c r="KR1" s="8" t="s">
        <v>53</v>
      </c>
      <c r="KS1" s="10" t="s">
        <v>76</v>
      </c>
      <c r="KT1" s="6" t="s">
        <v>51</v>
      </c>
      <c r="KU1" s="8" t="s">
        <v>52</v>
      </c>
      <c r="KV1" s="8" t="s">
        <v>55</v>
      </c>
      <c r="KW1" s="8" t="s">
        <v>56</v>
      </c>
      <c r="KX1" s="8" t="s">
        <v>53</v>
      </c>
      <c r="KY1" s="10" t="s">
        <v>77</v>
      </c>
      <c r="KZ1" s="6" t="s">
        <v>51</v>
      </c>
      <c r="LA1" s="8" t="s">
        <v>52</v>
      </c>
      <c r="LB1" s="8" t="s">
        <v>55</v>
      </c>
      <c r="LC1" s="8" t="s">
        <v>56</v>
      </c>
      <c r="LD1" s="8" t="s">
        <v>53</v>
      </c>
      <c r="LE1" s="10" t="s">
        <v>78</v>
      </c>
      <c r="LF1" s="6" t="s">
        <v>51</v>
      </c>
      <c r="LG1" s="8" t="s">
        <v>52</v>
      </c>
      <c r="LH1" s="8" t="s">
        <v>55</v>
      </c>
      <c r="LI1" s="8" t="s">
        <v>56</v>
      </c>
      <c r="LJ1" s="8" t="s">
        <v>53</v>
      </c>
      <c r="LK1" s="10" t="s">
        <v>79</v>
      </c>
      <c r="LL1" s="6" t="s">
        <v>51</v>
      </c>
      <c r="LM1" s="8" t="s">
        <v>52</v>
      </c>
      <c r="LN1" s="8" t="s">
        <v>55</v>
      </c>
      <c r="LO1" s="8" t="s">
        <v>56</v>
      </c>
      <c r="LP1" s="8" t="s">
        <v>53</v>
      </c>
      <c r="LQ1" s="10" t="s">
        <v>80</v>
      </c>
      <c r="LR1" s="6" t="s">
        <v>51</v>
      </c>
      <c r="LS1" s="8" t="s">
        <v>52</v>
      </c>
      <c r="LT1" s="8" t="s">
        <v>55</v>
      </c>
      <c r="LU1" s="8" t="s">
        <v>56</v>
      </c>
      <c r="LV1" s="8" t="s">
        <v>53</v>
      </c>
      <c r="LW1" s="10" t="s">
        <v>81</v>
      </c>
      <c r="LX1" s="6" t="s">
        <v>51</v>
      </c>
      <c r="LY1" s="8" t="s">
        <v>52</v>
      </c>
      <c r="LZ1" s="8" t="s">
        <v>55</v>
      </c>
      <c r="MA1" s="8" t="s">
        <v>56</v>
      </c>
      <c r="MB1" s="8" t="s">
        <v>53</v>
      </c>
      <c r="MC1" s="10" t="s">
        <v>82</v>
      </c>
      <c r="MD1" s="6" t="s">
        <v>51</v>
      </c>
      <c r="ME1" s="8" t="s">
        <v>52</v>
      </c>
      <c r="MF1" s="8" t="s">
        <v>55</v>
      </c>
      <c r="MG1" s="8" t="s">
        <v>56</v>
      </c>
      <c r="MH1" s="8" t="s">
        <v>53</v>
      </c>
      <c r="MI1" s="10" t="s">
        <v>83</v>
      </c>
      <c r="MJ1" s="6" t="s">
        <v>51</v>
      </c>
      <c r="MK1" s="8" t="s">
        <v>52</v>
      </c>
      <c r="ML1" s="8" t="s">
        <v>55</v>
      </c>
      <c r="MM1" s="8" t="s">
        <v>56</v>
      </c>
      <c r="MN1" s="8" t="s">
        <v>53</v>
      </c>
      <c r="MO1" s="10" t="s">
        <v>84</v>
      </c>
      <c r="MP1" s="6" t="s">
        <v>51</v>
      </c>
      <c r="MQ1" s="8" t="s">
        <v>52</v>
      </c>
      <c r="MR1" s="8" t="s">
        <v>55</v>
      </c>
      <c r="MS1" s="8" t="s">
        <v>56</v>
      </c>
      <c r="MT1" s="8" t="s">
        <v>53</v>
      </c>
      <c r="MU1" s="10" t="s">
        <v>85</v>
      </c>
      <c r="MV1" s="6" t="s">
        <v>51</v>
      </c>
      <c r="MW1" s="8" t="s">
        <v>52</v>
      </c>
      <c r="MX1" s="8" t="s">
        <v>55</v>
      </c>
      <c r="MY1" s="8" t="s">
        <v>56</v>
      </c>
      <c r="MZ1" s="8" t="s">
        <v>53</v>
      </c>
      <c r="NA1" s="10" t="s">
        <v>86</v>
      </c>
      <c r="NB1" s="6" t="s">
        <v>51</v>
      </c>
      <c r="NC1" s="8" t="s">
        <v>52</v>
      </c>
      <c r="ND1" s="8" t="s">
        <v>55</v>
      </c>
      <c r="NE1" s="8" t="s">
        <v>56</v>
      </c>
      <c r="NF1" s="8" t="s">
        <v>53</v>
      </c>
      <c r="NG1" s="10" t="s">
        <v>87</v>
      </c>
      <c r="NH1" s="6" t="s">
        <v>51</v>
      </c>
      <c r="NI1" s="8" t="s">
        <v>52</v>
      </c>
      <c r="NJ1" s="8" t="s">
        <v>55</v>
      </c>
      <c r="NK1" s="8" t="s">
        <v>56</v>
      </c>
      <c r="NL1" s="8" t="s">
        <v>53</v>
      </c>
      <c r="NM1" s="10" t="s">
        <v>88</v>
      </c>
      <c r="NN1" s="6" t="s">
        <v>51</v>
      </c>
      <c r="NO1" s="8" t="s">
        <v>52</v>
      </c>
      <c r="NP1" s="8" t="s">
        <v>55</v>
      </c>
      <c r="NQ1" s="8" t="s">
        <v>56</v>
      </c>
      <c r="NR1" s="8" t="s">
        <v>53</v>
      </c>
      <c r="NS1" s="10" t="s">
        <v>89</v>
      </c>
      <c r="NT1" s="6" t="s">
        <v>51</v>
      </c>
      <c r="NU1" s="8" t="s">
        <v>52</v>
      </c>
      <c r="NV1" s="8" t="s">
        <v>55</v>
      </c>
      <c r="NW1" s="8" t="s">
        <v>56</v>
      </c>
      <c r="NX1" s="8" t="s">
        <v>53</v>
      </c>
      <c r="NY1" s="10" t="s">
        <v>90</v>
      </c>
      <c r="NZ1" s="6" t="s">
        <v>51</v>
      </c>
      <c r="OA1" s="8" t="s">
        <v>52</v>
      </c>
      <c r="OB1" s="8" t="s">
        <v>55</v>
      </c>
      <c r="OC1" s="8" t="s">
        <v>56</v>
      </c>
      <c r="OD1" s="8" t="s">
        <v>53</v>
      </c>
      <c r="OE1" s="10" t="s">
        <v>91</v>
      </c>
      <c r="OF1" s="6" t="s">
        <v>51</v>
      </c>
      <c r="OG1" s="8" t="s">
        <v>52</v>
      </c>
      <c r="OH1" s="8" t="s">
        <v>55</v>
      </c>
      <c r="OI1" s="8" t="s">
        <v>56</v>
      </c>
      <c r="OJ1" s="8" t="s">
        <v>53</v>
      </c>
      <c r="OK1" s="10" t="s">
        <v>92</v>
      </c>
      <c r="OL1" s="6" t="s">
        <v>51</v>
      </c>
      <c r="OM1" s="8" t="s">
        <v>52</v>
      </c>
      <c r="ON1" s="8" t="s">
        <v>55</v>
      </c>
      <c r="OO1" s="8" t="s">
        <v>56</v>
      </c>
      <c r="OP1" s="8" t="s">
        <v>53</v>
      </c>
      <c r="OQ1" s="10" t="s">
        <v>93</v>
      </c>
      <c r="OR1" s="6" t="s">
        <v>51</v>
      </c>
      <c r="OS1" s="8" t="s">
        <v>52</v>
      </c>
      <c r="OT1" s="8" t="s">
        <v>55</v>
      </c>
      <c r="OU1" s="8" t="s">
        <v>56</v>
      </c>
      <c r="OV1" s="8" t="s">
        <v>53</v>
      </c>
      <c r="OW1" s="10" t="s">
        <v>94</v>
      </c>
      <c r="OX1" s="6" t="s">
        <v>51</v>
      </c>
      <c r="OY1" s="8" t="s">
        <v>52</v>
      </c>
      <c r="OZ1" s="8" t="s">
        <v>55</v>
      </c>
      <c r="PA1" s="8" t="s">
        <v>56</v>
      </c>
      <c r="PB1" s="8" t="s">
        <v>53</v>
      </c>
      <c r="PC1" s="10" t="s">
        <v>95</v>
      </c>
      <c r="PD1" s="6" t="s">
        <v>51</v>
      </c>
      <c r="PE1" s="8" t="s">
        <v>52</v>
      </c>
      <c r="PF1" s="8" t="s">
        <v>55</v>
      </c>
      <c r="PG1" s="8" t="s">
        <v>56</v>
      </c>
      <c r="PH1" s="8" t="s">
        <v>53</v>
      </c>
    </row>
    <row r="2" spans="1:424" ht="54">
      <c r="A2" s="215">
        <f>【医科】賃金改善報告!$F4</f>
        <v>0</v>
      </c>
      <c r="B2" s="215">
        <f>【医科】賃金改善報告!$F5</f>
        <v>0</v>
      </c>
      <c r="C2" s="13"/>
      <c r="D2" s="7" t="e">
        <f>【医科】賃金改善報告!#REF!</f>
        <v>#REF!</v>
      </c>
      <c r="E2" s="7" t="str">
        <f>【医科】賃金改善報告!$B11</f>
        <v>①対象人数
（常勤換算数）</v>
      </c>
      <c r="F2" s="7">
        <f>【医科】賃金改善報告!$B12</f>
        <v>0</v>
      </c>
      <c r="G2" s="7">
        <f>【医科】賃金改善報告!$B15</f>
        <v>0</v>
      </c>
      <c r="H2" s="7" t="e">
        <f>【医科】賃金改善報告!#REF!</f>
        <v>#REF!</v>
      </c>
      <c r="I2" s="7">
        <f>【医科】賃金改善報告!$B16</f>
        <v>0</v>
      </c>
      <c r="J2" s="7" t="e">
        <f>【医科】賃金改善報告!#REF!</f>
        <v>#REF!</v>
      </c>
      <c r="K2" s="7" t="str">
        <f>【医科】賃金改善報告!$B18</f>
        <v>①対象人数
（常勤換算数）</v>
      </c>
      <c r="L2" s="7" t="e">
        <f>【医科】賃金改善報告!#REF!</f>
        <v>#REF!</v>
      </c>
      <c r="M2" s="7" t="e">
        <f>【医科】賃金改善報告!#REF!</f>
        <v>#REF!</v>
      </c>
      <c r="N2" s="7" t="e">
        <f>【医科】賃金改善報告!#REF!</f>
        <v>#REF!</v>
      </c>
      <c r="O2" s="7" t="e">
        <f>【医科】賃金改善報告!#REF!</f>
        <v>#REF!</v>
      </c>
      <c r="P2" s="7" t="e">
        <f>【医科】賃金改善報告!#REF!</f>
        <v>#REF!</v>
      </c>
      <c r="Q2" s="7" t="e">
        <f>【医科】賃金改善報告!#REF!</f>
        <v>#REF!</v>
      </c>
      <c r="R2" s="7" t="e">
        <f>【医科】賃金改善報告!#REF!</f>
        <v>#REF!</v>
      </c>
      <c r="S2" s="7" t="e">
        <f>【医科】賃金改善報告!#REF!</f>
        <v>#REF!</v>
      </c>
      <c r="T2" s="7" t="e">
        <f>【医科】賃金改善報告!#REF!</f>
        <v>#REF!</v>
      </c>
      <c r="U2" s="7" t="e">
        <f>【医科】賃金改善報告!#REF!</f>
        <v>#REF!</v>
      </c>
      <c r="V2" s="7" t="e">
        <f>【医科】賃金改善報告!#REF!</f>
        <v>#REF!</v>
      </c>
      <c r="W2" s="7" t="e">
        <f>【医科】賃金改善報告!#REF!</f>
        <v>#REF!</v>
      </c>
      <c r="X2" s="7" t="e">
        <f>【医科】賃金改善報告!#REF!</f>
        <v>#REF!</v>
      </c>
      <c r="Y2" s="7" t="e">
        <f>【医科】賃金改善報告!#REF!</f>
        <v>#REF!</v>
      </c>
      <c r="Z2" s="7" t="e">
        <f>【医科】賃金改善報告!#REF!</f>
        <v>#REF!</v>
      </c>
      <c r="AA2" s="7" t="e">
        <f>【医科】賃金改善報告!#REF!</f>
        <v>#REF!</v>
      </c>
      <c r="AB2" s="7" t="e">
        <f>【医科】賃金改善報告!#REF!</f>
        <v>#REF!</v>
      </c>
      <c r="AC2" s="7" t="e">
        <f>【医科】賃金改善報告!#REF!</f>
        <v>#REF!</v>
      </c>
      <c r="AD2" s="7" t="e">
        <f>【医科】賃金改善報告!#REF!</f>
        <v>#REF!</v>
      </c>
      <c r="AE2" s="7" t="e">
        <f>【医科】賃金改善報告!#REF!</f>
        <v>#REF!</v>
      </c>
      <c r="AF2" s="7" t="e">
        <f>【医科】賃金改善報告!#REF!</f>
        <v>#REF!</v>
      </c>
      <c r="AG2" s="7" t="e">
        <f>【医科】賃金改善報告!#REF!</f>
        <v>#REF!</v>
      </c>
      <c r="AH2" s="7" t="e">
        <f>【医科】賃金改善報告!#REF!</f>
        <v>#REF!</v>
      </c>
      <c r="AI2" s="7" t="e">
        <f>【医科】賃金改善報告!#REF!</f>
        <v>#REF!</v>
      </c>
      <c r="AJ2" s="7" t="e">
        <f>【医科】賃金改善報告!#REF!</f>
        <v>#REF!</v>
      </c>
      <c r="AK2" s="7" t="e">
        <f>【医科】賃金改善報告!#REF!</f>
        <v>#REF!</v>
      </c>
      <c r="AL2" s="7" t="e">
        <f>【医科】賃金改善報告!#REF!</f>
        <v>#REF!</v>
      </c>
      <c r="AM2" s="7" t="e">
        <f>【医科】賃金改善報告!#REF!</f>
        <v>#REF!</v>
      </c>
      <c r="AN2" s="7" t="e">
        <f>【医科】賃金改善報告!#REF!</f>
        <v>#REF!</v>
      </c>
      <c r="AO2" s="7" t="e">
        <f>【医科】賃金改善報告!#REF!</f>
        <v>#REF!</v>
      </c>
      <c r="AP2" s="7" t="e">
        <f>【医科】賃金改善報告!#REF!</f>
        <v>#REF!</v>
      </c>
      <c r="AQ2" s="7" t="e">
        <f>【医科】賃金改善報告!#REF!</f>
        <v>#REF!</v>
      </c>
      <c r="AR2" s="7" t="e">
        <f>【医科】賃金改善報告!#REF!</f>
        <v>#REF!</v>
      </c>
      <c r="AS2" s="7" t="e">
        <f>【医科】賃金改善報告!#REF!</f>
        <v>#REF!</v>
      </c>
      <c r="AT2" s="7" t="e">
        <f>【医科】賃金改善報告!#REF!</f>
        <v>#REF!</v>
      </c>
      <c r="AU2" s="7" t="e">
        <f>【医科】賃金改善報告!#REF!</f>
        <v>#REF!</v>
      </c>
      <c r="AV2" s="7" t="e">
        <f>【医科】賃金改善報告!#REF!</f>
        <v>#REF!</v>
      </c>
      <c r="AW2" s="7" t="e">
        <f>【医科】賃金改善報告!#REF!</f>
        <v>#REF!</v>
      </c>
      <c r="AX2" s="7" t="e">
        <f>【医科】賃金改善報告!#REF!</f>
        <v>#REF!</v>
      </c>
      <c r="AY2" s="7" t="e">
        <f>【医科】賃金改善報告!#REF!</f>
        <v>#REF!</v>
      </c>
      <c r="AZ2" s="7" t="e">
        <f>【医科】賃金改善報告!#REF!</f>
        <v>#REF!</v>
      </c>
      <c r="BA2" s="7" t="e">
        <f>【医科】賃金改善報告!#REF!</f>
        <v>#REF!</v>
      </c>
      <c r="BB2" s="7" t="e">
        <f>【医科】賃金改善報告!#REF!</f>
        <v>#REF!</v>
      </c>
      <c r="BC2" s="7" t="e">
        <f>【医科】賃金改善報告!#REF!</f>
        <v>#REF!</v>
      </c>
      <c r="BD2" s="7" t="e">
        <f>【医科】賃金改善報告!#REF!</f>
        <v>#REF!</v>
      </c>
      <c r="BE2" s="7" t="e">
        <f>【医科】賃金改善報告!#REF!</f>
        <v>#REF!</v>
      </c>
      <c r="BF2" s="7" t="e">
        <f>【医科】賃金改善報告!#REF!</f>
        <v>#REF!</v>
      </c>
      <c r="BG2" s="7" t="e">
        <f>【医科】賃金改善報告!#REF!</f>
        <v>#REF!</v>
      </c>
      <c r="BH2" s="7" t="e">
        <f>【医科】賃金改善報告!#REF!</f>
        <v>#REF!</v>
      </c>
      <c r="BI2" s="7" t="e">
        <f>【医科】賃金改善報告!#REF!</f>
        <v>#REF!</v>
      </c>
      <c r="BJ2" s="7" t="e">
        <f>【医科】賃金改善報告!#REF!</f>
        <v>#REF!</v>
      </c>
      <c r="BK2" s="7" t="e">
        <f>【医科】賃金改善報告!#REF!</f>
        <v>#REF!</v>
      </c>
      <c r="BL2" s="7" t="e">
        <f>【医科】賃金改善報告!#REF!</f>
        <v>#REF!</v>
      </c>
      <c r="BM2" s="7" t="e">
        <f>【医科】賃金改善報告!#REF!</f>
        <v>#REF!</v>
      </c>
      <c r="BN2" s="7" t="e">
        <f>【医科】賃金改善報告!#REF!</f>
        <v>#REF!</v>
      </c>
      <c r="BO2" s="7" t="e">
        <f>【医科】賃金改善報告!#REF!</f>
        <v>#REF!</v>
      </c>
      <c r="BP2" s="7" t="e">
        <f>【医科】賃金改善報告!#REF!</f>
        <v>#REF!</v>
      </c>
      <c r="BQ2" s="7" t="e">
        <f>【医科】賃金改善報告!#REF!</f>
        <v>#REF!</v>
      </c>
      <c r="BR2" s="7" t="e">
        <f>【医科】賃金改善報告!#REF!</f>
        <v>#REF!</v>
      </c>
      <c r="BS2" s="7" t="e">
        <f>【医科】賃金改善報告!#REF!</f>
        <v>#REF!</v>
      </c>
      <c r="BT2" s="7" t="e">
        <f>【医科】賃金改善報告!#REF!</f>
        <v>#REF!</v>
      </c>
      <c r="BU2" s="7" t="e">
        <f>【医科】賃金改善報告!#REF!</f>
        <v>#REF!</v>
      </c>
      <c r="BV2" s="7" t="e">
        <f>【医科】賃金改善報告!#REF!</f>
        <v>#REF!</v>
      </c>
      <c r="BW2" s="7" t="e">
        <f>【医科】賃金改善報告!#REF!</f>
        <v>#REF!</v>
      </c>
      <c r="BX2" s="7" t="e">
        <f>【医科】賃金改善報告!#REF!</f>
        <v>#REF!</v>
      </c>
      <c r="BY2" s="7" t="e">
        <f>【医科】賃金改善報告!#REF!</f>
        <v>#REF!</v>
      </c>
      <c r="BZ2" s="7" t="e">
        <f>【医科】賃金改善報告!#REF!</f>
        <v>#REF!</v>
      </c>
      <c r="CA2" s="7" t="e">
        <f>【医科】賃金改善報告!#REF!</f>
        <v>#REF!</v>
      </c>
      <c r="CB2" s="7" t="e">
        <f>【医科】賃金改善報告!#REF!</f>
        <v>#REF!</v>
      </c>
      <c r="CC2" s="7" t="e">
        <f>【医科】賃金改善報告!#REF!</f>
        <v>#REF!</v>
      </c>
      <c r="CD2" s="7" t="e">
        <f>【医科】賃金改善報告!#REF!</f>
        <v>#REF!</v>
      </c>
      <c r="CE2" s="7" t="e">
        <f>【医科】賃金改善報告!#REF!</f>
        <v>#REF!</v>
      </c>
      <c r="CF2" s="7" t="e">
        <f>【医科】賃金改善報告!#REF!</f>
        <v>#REF!</v>
      </c>
      <c r="CG2" s="7" t="e">
        <f>【医科】賃金改善報告!#REF!</f>
        <v>#REF!</v>
      </c>
      <c r="CH2" s="7" t="e">
        <f>【医科】賃金改善報告!#REF!</f>
        <v>#REF!</v>
      </c>
      <c r="CI2" s="7" t="e">
        <f>【医科】賃金改善報告!#REF!</f>
        <v>#REF!</v>
      </c>
      <c r="CJ2" s="7" t="e">
        <f>【医科】賃金改善報告!#REF!</f>
        <v>#REF!</v>
      </c>
      <c r="CK2" s="7" t="e">
        <f>【医科】賃金改善報告!#REF!</f>
        <v>#REF!</v>
      </c>
      <c r="CL2" s="7" t="e">
        <f>【医科】賃金改善報告!#REF!</f>
        <v>#REF!</v>
      </c>
      <c r="CM2" s="7" t="e">
        <f>【医科】賃金改善報告!#REF!</f>
        <v>#REF!</v>
      </c>
      <c r="CN2" s="7" t="e">
        <f>【医科】賃金改善報告!#REF!</f>
        <v>#REF!</v>
      </c>
      <c r="CO2" s="7" t="e">
        <f>【医科】賃金改善報告!#REF!</f>
        <v>#REF!</v>
      </c>
      <c r="CP2" s="7" t="e">
        <f>【医科】賃金改善報告!#REF!</f>
        <v>#REF!</v>
      </c>
      <c r="CQ2" s="7" t="e">
        <f>【医科】賃金改善報告!#REF!</f>
        <v>#REF!</v>
      </c>
      <c r="CR2" s="7" t="e">
        <f>【医科】賃金改善報告!#REF!</f>
        <v>#REF!</v>
      </c>
      <c r="CS2" s="7" t="e">
        <f>【医科】賃金改善報告!#REF!</f>
        <v>#REF!</v>
      </c>
      <c r="CT2" s="7" t="e">
        <f>【医科】賃金改善報告!#REF!</f>
        <v>#REF!</v>
      </c>
      <c r="CU2" s="7" t="e">
        <f>【医科】賃金改善報告!#REF!</f>
        <v>#REF!</v>
      </c>
      <c r="CV2" s="7" t="e">
        <f>【医科】賃金改善報告!#REF!</f>
        <v>#REF!</v>
      </c>
      <c r="CW2" s="7" t="e">
        <f>【医科】賃金改善報告!#REF!</f>
        <v>#REF!</v>
      </c>
      <c r="CX2" s="7" t="e">
        <f>【医科】賃金改善報告!#REF!</f>
        <v>#REF!</v>
      </c>
      <c r="CY2" s="7" t="e">
        <f>【医科】賃金改善報告!#REF!</f>
        <v>#REF!</v>
      </c>
      <c r="CZ2" s="7" t="e">
        <f>【医科】賃金改善報告!#REF!</f>
        <v>#REF!</v>
      </c>
      <c r="DA2" s="7" t="e">
        <f>【医科】賃金改善報告!#REF!</f>
        <v>#REF!</v>
      </c>
      <c r="DB2" s="7" t="e">
        <f>【医科】賃金改善報告!#REF!</f>
        <v>#REF!</v>
      </c>
      <c r="DC2" s="7" t="e">
        <f>【医科】賃金改善報告!#REF!</f>
        <v>#REF!</v>
      </c>
      <c r="DD2" s="7" t="e">
        <f>【医科】賃金改善報告!#REF!</f>
        <v>#REF!</v>
      </c>
      <c r="DE2" s="7" t="e">
        <f>【医科】賃金改善報告!#REF!</f>
        <v>#REF!</v>
      </c>
      <c r="DF2" s="7" t="e">
        <f>【医科】賃金改善報告!#REF!</f>
        <v>#REF!</v>
      </c>
      <c r="DG2" s="7" t="e">
        <f>【医科】賃金改善報告!#REF!</f>
        <v>#REF!</v>
      </c>
      <c r="DH2" s="7" t="e">
        <f>【医科】賃金改善報告!#REF!</f>
        <v>#REF!</v>
      </c>
      <c r="DI2" s="7" t="e">
        <f>【医科】賃金改善報告!#REF!</f>
        <v>#REF!</v>
      </c>
      <c r="DJ2" s="7" t="e">
        <f>【医科】賃金改善報告!#REF!</f>
        <v>#REF!</v>
      </c>
      <c r="DK2" s="7" t="e">
        <f>【医科】賃金改善報告!#REF!</f>
        <v>#REF!</v>
      </c>
      <c r="DL2" s="7" t="e">
        <f>【医科】賃金改善報告!#REF!</f>
        <v>#REF!</v>
      </c>
      <c r="DM2" s="7" t="e">
        <f>【医科】賃金改善報告!#REF!</f>
        <v>#REF!</v>
      </c>
      <c r="DN2" s="7" t="e">
        <f>【医科】賃金改善報告!#REF!</f>
        <v>#REF!</v>
      </c>
      <c r="DO2" s="7" t="e">
        <f>【医科】賃金改善報告!#REF!</f>
        <v>#REF!</v>
      </c>
      <c r="DP2" s="7" t="e">
        <f>【医科】賃金改善報告!#REF!</f>
        <v>#REF!</v>
      </c>
      <c r="DQ2" s="7" t="e">
        <f>【医科】賃金改善報告!#REF!</f>
        <v>#REF!</v>
      </c>
      <c r="DR2" s="7" t="e">
        <f>【医科】賃金改善報告!#REF!</f>
        <v>#REF!</v>
      </c>
      <c r="DS2" s="7" t="e">
        <f>【医科】賃金改善報告!#REF!</f>
        <v>#REF!</v>
      </c>
      <c r="DT2" s="7" t="e">
        <f>【医科】賃金改善報告!#REF!</f>
        <v>#REF!</v>
      </c>
      <c r="DU2" s="7" t="e">
        <f>【医科】賃金改善報告!#REF!</f>
        <v>#REF!</v>
      </c>
      <c r="DV2" s="7" t="e">
        <f>【医科】賃金改善報告!#REF!</f>
        <v>#REF!</v>
      </c>
      <c r="DW2" s="7" t="e">
        <f>【医科】賃金改善報告!#REF!</f>
        <v>#REF!</v>
      </c>
      <c r="DX2" s="7" t="e">
        <f>【医科】賃金改善報告!#REF!</f>
        <v>#REF!</v>
      </c>
      <c r="DY2" s="7" t="e">
        <f>【医科】賃金改善報告!#REF!</f>
        <v>#REF!</v>
      </c>
      <c r="DZ2" s="7" t="e">
        <f>【医科】賃金改善報告!#REF!</f>
        <v>#REF!</v>
      </c>
      <c r="EA2" s="7" t="e">
        <f>【医科】賃金改善報告!#REF!</f>
        <v>#REF!</v>
      </c>
      <c r="EB2" s="7" t="e">
        <f>【医科】賃金改善報告!#REF!</f>
        <v>#REF!</v>
      </c>
      <c r="EC2" s="7" t="e">
        <f>【医科】賃金改善報告!#REF!</f>
        <v>#REF!</v>
      </c>
      <c r="ED2" s="7" t="e">
        <f>【医科】賃金改善報告!#REF!</f>
        <v>#REF!</v>
      </c>
      <c r="EE2" s="7" t="e">
        <f>【医科】賃金改善報告!#REF!</f>
        <v>#REF!</v>
      </c>
      <c r="EF2" s="7" t="e">
        <f>【医科】賃金改善報告!#REF!</f>
        <v>#REF!</v>
      </c>
      <c r="EG2" s="7" t="e">
        <f>【医科】賃金改善報告!#REF!</f>
        <v>#REF!</v>
      </c>
      <c r="EH2" s="7" t="e">
        <f>【医科】賃金改善報告!#REF!</f>
        <v>#REF!</v>
      </c>
      <c r="EI2" s="7" t="e">
        <f>【医科】賃金改善報告!#REF!</f>
        <v>#REF!</v>
      </c>
      <c r="EJ2" s="7" t="e">
        <f>【医科】賃金改善報告!#REF!</f>
        <v>#REF!</v>
      </c>
      <c r="EK2" s="7" t="e">
        <f>【医科】賃金改善報告!#REF!</f>
        <v>#REF!</v>
      </c>
      <c r="EL2" s="7" t="e">
        <f>【医科】賃金改善報告!#REF!</f>
        <v>#REF!</v>
      </c>
      <c r="EM2" s="7" t="e">
        <f>【医科】賃金改善報告!#REF!</f>
        <v>#REF!</v>
      </c>
      <c r="EN2" s="7" t="e">
        <f>【医科】賃金改善報告!#REF!</f>
        <v>#REF!</v>
      </c>
      <c r="EO2" s="7" t="e">
        <f>【医科】賃金改善報告!#REF!</f>
        <v>#REF!</v>
      </c>
      <c r="EP2" s="7" t="e">
        <f>【医科】賃金改善報告!#REF!</f>
        <v>#REF!</v>
      </c>
      <c r="EQ2" s="7" t="e">
        <f>【医科】賃金改善報告!#REF!</f>
        <v>#REF!</v>
      </c>
      <c r="ER2" s="7" t="e">
        <f>【医科】賃金改善報告!#REF!</f>
        <v>#REF!</v>
      </c>
      <c r="ES2" s="7" t="e">
        <f>【医科】賃金改善報告!#REF!</f>
        <v>#REF!</v>
      </c>
      <c r="ET2" s="7" t="e">
        <f>【医科】賃金改善報告!#REF!</f>
        <v>#REF!</v>
      </c>
      <c r="EU2" s="7" t="e">
        <f>【医科】賃金改善報告!#REF!</f>
        <v>#REF!</v>
      </c>
      <c r="EV2" s="7" t="e">
        <f>【医科】賃金改善報告!#REF!</f>
        <v>#REF!</v>
      </c>
      <c r="EW2" s="7" t="e">
        <f>【医科】賃金改善報告!#REF!</f>
        <v>#REF!</v>
      </c>
      <c r="EX2" s="7" t="e">
        <f>【医科】賃金改善報告!#REF!</f>
        <v>#REF!</v>
      </c>
      <c r="EY2" s="7" t="e">
        <f>【医科】賃金改善報告!#REF!</f>
        <v>#REF!</v>
      </c>
      <c r="EZ2" s="7" t="e">
        <f>【医科】賃金改善報告!#REF!</f>
        <v>#REF!</v>
      </c>
      <c r="FA2" s="7" t="e">
        <f>【医科】賃金改善報告!#REF!</f>
        <v>#REF!</v>
      </c>
      <c r="FB2" s="7" t="e">
        <f>【医科】賃金改善報告!#REF!</f>
        <v>#REF!</v>
      </c>
      <c r="FC2" s="7" t="e">
        <f>【医科】賃金改善報告!#REF!</f>
        <v>#REF!</v>
      </c>
      <c r="FD2" s="7" t="e">
        <f>【医科】賃金改善報告!#REF!</f>
        <v>#REF!</v>
      </c>
      <c r="FE2" s="7" t="e">
        <f>【医科】賃金改善報告!#REF!</f>
        <v>#REF!</v>
      </c>
      <c r="FF2" s="7" t="e">
        <f>【医科】賃金改善報告!#REF!</f>
        <v>#REF!</v>
      </c>
      <c r="FG2" s="7" t="e">
        <f>【医科】賃金改善報告!#REF!</f>
        <v>#REF!</v>
      </c>
      <c r="FH2" s="7" t="e">
        <f>【医科】賃金改善報告!#REF!</f>
        <v>#REF!</v>
      </c>
      <c r="FI2" s="7" t="e">
        <f>【医科】賃金改善報告!#REF!</f>
        <v>#REF!</v>
      </c>
      <c r="FJ2" s="7" t="e">
        <f>【医科】賃金改善報告!#REF!</f>
        <v>#REF!</v>
      </c>
      <c r="FK2" s="7" t="e">
        <f>【医科】賃金改善報告!#REF!</f>
        <v>#REF!</v>
      </c>
      <c r="FL2" s="7" t="e">
        <f>【医科】賃金改善報告!#REF!</f>
        <v>#REF!</v>
      </c>
      <c r="FM2" s="7" t="e">
        <f>【医科】賃金改善報告!#REF!</f>
        <v>#REF!</v>
      </c>
      <c r="FN2" s="7" t="e">
        <f>【医科】賃金改善報告!#REF!</f>
        <v>#REF!</v>
      </c>
      <c r="FO2" s="7" t="e">
        <f>【医科】賃金改善報告!#REF!</f>
        <v>#REF!</v>
      </c>
      <c r="FP2" s="7" t="e">
        <f>【医科】賃金改善報告!#REF!</f>
        <v>#REF!</v>
      </c>
      <c r="FQ2" s="7" t="e">
        <f>【医科】賃金改善報告!#REF!</f>
        <v>#REF!</v>
      </c>
      <c r="FR2" s="7" t="e">
        <f>【医科】賃金改善報告!#REF!</f>
        <v>#REF!</v>
      </c>
      <c r="FS2" s="7" t="e">
        <f>【医科】賃金改善報告!#REF!</f>
        <v>#REF!</v>
      </c>
      <c r="FT2" s="7" t="e">
        <f>【医科】賃金改善報告!#REF!</f>
        <v>#REF!</v>
      </c>
      <c r="FU2" s="7" t="e">
        <f>【医科】賃金改善報告!#REF!</f>
        <v>#REF!</v>
      </c>
      <c r="FV2" s="7" t="e">
        <f>【医科】賃金改善報告!#REF!</f>
        <v>#REF!</v>
      </c>
      <c r="FW2" s="7" t="e">
        <f>【医科】賃金改善報告!#REF!</f>
        <v>#REF!</v>
      </c>
      <c r="FX2" s="7" t="e">
        <f>【医科】賃金改善報告!#REF!</f>
        <v>#REF!</v>
      </c>
      <c r="FY2" s="7" t="e">
        <f>【医科】賃金改善報告!#REF!</f>
        <v>#REF!</v>
      </c>
      <c r="FZ2" s="7" t="e">
        <f>【医科】賃金改善報告!#REF!</f>
        <v>#REF!</v>
      </c>
      <c r="GA2" s="7" t="e">
        <f>【医科】賃金改善報告!#REF!</f>
        <v>#REF!</v>
      </c>
      <c r="GB2" s="7" t="e">
        <f>【医科】賃金改善報告!#REF!</f>
        <v>#REF!</v>
      </c>
      <c r="GC2" s="7" t="e">
        <f>【医科】賃金改善報告!#REF!</f>
        <v>#REF!</v>
      </c>
      <c r="GD2" s="7" t="e">
        <f>【医科】賃金改善報告!#REF!</f>
        <v>#REF!</v>
      </c>
      <c r="GE2" s="7" t="e">
        <f>【医科】賃金改善報告!#REF!</f>
        <v>#REF!</v>
      </c>
      <c r="GF2" s="7" t="e">
        <f>【医科】賃金改善報告!#REF!</f>
        <v>#REF!</v>
      </c>
      <c r="GG2" s="7" t="e">
        <f>【医科】賃金改善報告!#REF!</f>
        <v>#REF!</v>
      </c>
      <c r="GH2" s="7" t="e">
        <f>【医科】賃金改善報告!#REF!</f>
        <v>#REF!</v>
      </c>
      <c r="GI2" s="7" t="e">
        <f>【医科】賃金改善報告!#REF!</f>
        <v>#REF!</v>
      </c>
      <c r="GJ2" s="7" t="e">
        <f>【医科】賃金改善報告!#REF!</f>
        <v>#REF!</v>
      </c>
      <c r="GK2" s="7" t="e">
        <f>【医科】賃金改善報告!#REF!</f>
        <v>#REF!</v>
      </c>
      <c r="GL2" s="7" t="e">
        <f>【医科】賃金改善報告!#REF!</f>
        <v>#REF!</v>
      </c>
      <c r="GM2" s="7" t="e">
        <f>【医科】賃金改善報告!#REF!</f>
        <v>#REF!</v>
      </c>
      <c r="GN2" s="7" t="e">
        <f>【医科】賃金改善報告!#REF!</f>
        <v>#REF!</v>
      </c>
      <c r="GO2" s="7" t="e">
        <f>【医科】賃金改善報告!#REF!</f>
        <v>#REF!</v>
      </c>
      <c r="GP2" s="7" t="e">
        <f>【医科】賃金改善報告!#REF!</f>
        <v>#REF!</v>
      </c>
      <c r="GQ2" s="7" t="e">
        <f>【医科】賃金改善報告!#REF!</f>
        <v>#REF!</v>
      </c>
      <c r="GR2" s="7" t="e">
        <f>【医科】賃金改善報告!#REF!</f>
        <v>#REF!</v>
      </c>
      <c r="GS2" s="7" t="e">
        <f>【医科】賃金改善報告!#REF!</f>
        <v>#REF!</v>
      </c>
      <c r="GT2" s="7" t="e">
        <f>【医科】賃金改善報告!#REF!</f>
        <v>#REF!</v>
      </c>
      <c r="GU2" s="7" t="e">
        <f>【医科】賃金改善報告!#REF!</f>
        <v>#REF!</v>
      </c>
      <c r="GV2" s="7" t="e">
        <f>【医科】賃金改善報告!#REF!</f>
        <v>#REF!</v>
      </c>
      <c r="GW2" s="7" t="e">
        <f>【医科】賃金改善報告!#REF!</f>
        <v>#REF!</v>
      </c>
      <c r="GX2" s="7" t="e">
        <f>【医科】賃金改善報告!#REF!</f>
        <v>#REF!</v>
      </c>
      <c r="GY2" s="7" t="e">
        <f>【医科】賃金改善報告!#REF!</f>
        <v>#REF!</v>
      </c>
      <c r="GZ2" s="7" t="e">
        <f>【医科】賃金改善報告!#REF!</f>
        <v>#REF!</v>
      </c>
      <c r="HA2" s="7" t="e">
        <f>【医科】賃金改善報告!#REF!</f>
        <v>#REF!</v>
      </c>
      <c r="HB2" s="7" t="e">
        <f>【医科】賃金改善報告!#REF!</f>
        <v>#REF!</v>
      </c>
      <c r="HC2" s="7" t="e">
        <f>【医科】賃金改善報告!#REF!</f>
        <v>#REF!</v>
      </c>
      <c r="HD2" s="7" t="e">
        <f>【医科】賃金改善報告!#REF!</f>
        <v>#REF!</v>
      </c>
      <c r="HE2" s="7" t="e">
        <f>【医科】賃金改善報告!#REF!</f>
        <v>#REF!</v>
      </c>
      <c r="HF2" s="11"/>
      <c r="HG2" s="7" t="e">
        <f>【医科】賃金改善報告!#REF!</f>
        <v>#REF!</v>
      </c>
      <c r="HH2" s="7">
        <f>【医科】賃金改善報告!$H11</f>
        <v>0</v>
      </c>
      <c r="HI2" s="7">
        <f>【医科】賃金改善報告!$H12</f>
        <v>0</v>
      </c>
      <c r="HJ2" s="7">
        <f>【医科】賃金改善報告!$H15</f>
        <v>0</v>
      </c>
      <c r="HK2" s="7" t="e">
        <f>【医科】賃金改善報告!#REF!</f>
        <v>#REF!</v>
      </c>
      <c r="HL2" s="7">
        <f>【医科】賃金改善報告!$H16</f>
        <v>0</v>
      </c>
      <c r="HM2" s="7" t="e">
        <f>【医科】賃金改善報告!#REF!</f>
        <v>#REF!</v>
      </c>
      <c r="HN2" s="7">
        <f>【医科】賃金改善報告!$H18</f>
        <v>0</v>
      </c>
      <c r="HO2" s="7" t="e">
        <f>【医科】賃金改善報告!#REF!</f>
        <v>#REF!</v>
      </c>
      <c r="HP2" s="7" t="e">
        <f>【医科】賃金改善報告!#REF!</f>
        <v>#REF!</v>
      </c>
      <c r="HQ2" s="7" t="e">
        <f>【医科】賃金改善報告!#REF!</f>
        <v>#REF!</v>
      </c>
      <c r="HR2" s="7" t="e">
        <f>【医科】賃金改善報告!#REF!</f>
        <v>#REF!</v>
      </c>
      <c r="HS2" s="7" t="e">
        <f>【医科】賃金改善報告!#REF!</f>
        <v>#REF!</v>
      </c>
      <c r="HT2" s="7" t="e">
        <f>【医科】賃金改善報告!#REF!</f>
        <v>#REF!</v>
      </c>
      <c r="HU2" s="7" t="e">
        <f>【医科】賃金改善報告!#REF!</f>
        <v>#REF!</v>
      </c>
      <c r="HV2" s="7" t="e">
        <f>【医科】賃金改善報告!#REF!</f>
        <v>#REF!</v>
      </c>
      <c r="HW2" s="7" t="e">
        <f>【医科】賃金改善報告!#REF!</f>
        <v>#REF!</v>
      </c>
      <c r="HX2" s="7" t="e">
        <f>【医科】賃金改善報告!#REF!</f>
        <v>#REF!</v>
      </c>
      <c r="HY2" s="7" t="e">
        <f>【医科】賃金改善報告!#REF!</f>
        <v>#REF!</v>
      </c>
      <c r="HZ2" s="7" t="e">
        <f>【医科】賃金改善報告!#REF!</f>
        <v>#REF!</v>
      </c>
      <c r="IA2" s="7" t="e">
        <f>【医科】賃金改善報告!#REF!</f>
        <v>#REF!</v>
      </c>
      <c r="IB2" s="7" t="e">
        <f>【医科】賃金改善報告!#REF!</f>
        <v>#REF!</v>
      </c>
      <c r="IC2" s="7" t="e">
        <f>【医科】賃金改善報告!#REF!</f>
        <v>#REF!</v>
      </c>
      <c r="ID2" s="7" t="e">
        <f>【医科】賃金改善報告!#REF!</f>
        <v>#REF!</v>
      </c>
      <c r="IE2" s="7" t="e">
        <f>【医科】賃金改善報告!#REF!</f>
        <v>#REF!</v>
      </c>
      <c r="IF2" s="7" t="e">
        <f>【医科】賃金改善報告!#REF!</f>
        <v>#REF!</v>
      </c>
      <c r="IG2" s="7" t="e">
        <f>【医科】賃金改善報告!#REF!</f>
        <v>#REF!</v>
      </c>
      <c r="IH2" s="7" t="e">
        <f>【医科】賃金改善報告!#REF!</f>
        <v>#REF!</v>
      </c>
      <c r="II2" s="7" t="e">
        <f>【医科】賃金改善報告!#REF!</f>
        <v>#REF!</v>
      </c>
      <c r="IJ2" s="7" t="e">
        <f>【医科】賃金改善報告!#REF!</f>
        <v>#REF!</v>
      </c>
      <c r="IK2" s="7" t="e">
        <f>【医科】賃金改善報告!#REF!</f>
        <v>#REF!</v>
      </c>
      <c r="IL2" s="7" t="e">
        <f>【医科】賃金改善報告!#REF!</f>
        <v>#REF!</v>
      </c>
      <c r="IM2" s="7" t="e">
        <f>【医科】賃金改善報告!#REF!</f>
        <v>#REF!</v>
      </c>
      <c r="IN2" s="7" t="e">
        <f>【医科】賃金改善報告!#REF!</f>
        <v>#REF!</v>
      </c>
      <c r="IO2" s="7" t="e">
        <f>【医科】賃金改善報告!#REF!</f>
        <v>#REF!</v>
      </c>
      <c r="IP2" s="7" t="e">
        <f>【医科】賃金改善報告!#REF!</f>
        <v>#REF!</v>
      </c>
      <c r="IQ2" s="7" t="e">
        <f>【医科】賃金改善報告!#REF!</f>
        <v>#REF!</v>
      </c>
      <c r="IR2" s="7" t="e">
        <f>【医科】賃金改善報告!#REF!</f>
        <v>#REF!</v>
      </c>
      <c r="IS2" s="7" t="e">
        <f>【医科】賃金改善報告!#REF!</f>
        <v>#REF!</v>
      </c>
      <c r="IT2" s="7" t="e">
        <f>【医科】賃金改善報告!#REF!</f>
        <v>#REF!</v>
      </c>
      <c r="IU2" s="7" t="e">
        <f>【医科】賃金改善報告!#REF!</f>
        <v>#REF!</v>
      </c>
      <c r="IV2" s="7" t="e">
        <f>【医科】賃金改善報告!#REF!</f>
        <v>#REF!</v>
      </c>
      <c r="IW2" s="7" t="e">
        <f>【医科】賃金改善報告!#REF!</f>
        <v>#REF!</v>
      </c>
      <c r="IX2" s="7" t="e">
        <f>【医科】賃金改善報告!#REF!</f>
        <v>#REF!</v>
      </c>
      <c r="IY2" s="7" t="e">
        <f>【医科】賃金改善報告!#REF!</f>
        <v>#REF!</v>
      </c>
      <c r="IZ2" s="7" t="e">
        <f>【医科】賃金改善報告!#REF!</f>
        <v>#REF!</v>
      </c>
      <c r="JA2" s="7" t="e">
        <f>【医科】賃金改善報告!#REF!</f>
        <v>#REF!</v>
      </c>
      <c r="JB2" s="7" t="e">
        <f>【医科】賃金改善報告!#REF!</f>
        <v>#REF!</v>
      </c>
      <c r="JC2" s="7" t="e">
        <f>【医科】賃金改善報告!#REF!</f>
        <v>#REF!</v>
      </c>
      <c r="JD2" s="7" t="e">
        <f>【医科】賃金改善報告!#REF!</f>
        <v>#REF!</v>
      </c>
      <c r="JE2" s="7" t="e">
        <f>【医科】賃金改善報告!#REF!</f>
        <v>#REF!</v>
      </c>
      <c r="JF2" s="7" t="e">
        <f>【医科】賃金改善報告!#REF!</f>
        <v>#REF!</v>
      </c>
      <c r="JG2" s="7" t="e">
        <f>【医科】賃金改善報告!#REF!</f>
        <v>#REF!</v>
      </c>
      <c r="JH2" s="7" t="e">
        <f>【医科】賃金改善報告!#REF!</f>
        <v>#REF!</v>
      </c>
      <c r="JI2" s="7" t="e">
        <f>【医科】賃金改善報告!#REF!</f>
        <v>#REF!</v>
      </c>
      <c r="JJ2" s="7" t="e">
        <f>【医科】賃金改善報告!#REF!</f>
        <v>#REF!</v>
      </c>
      <c r="JK2" s="7" t="e">
        <f>【医科】賃金改善報告!#REF!</f>
        <v>#REF!</v>
      </c>
      <c r="JL2" s="7" t="e">
        <f>【医科】賃金改善報告!#REF!</f>
        <v>#REF!</v>
      </c>
      <c r="JM2" s="7" t="e">
        <f>【医科】賃金改善報告!#REF!</f>
        <v>#REF!</v>
      </c>
      <c r="JN2" s="7" t="e">
        <f>【医科】賃金改善報告!#REF!</f>
        <v>#REF!</v>
      </c>
      <c r="JO2" s="7" t="e">
        <f>【医科】賃金改善報告!#REF!</f>
        <v>#REF!</v>
      </c>
      <c r="JP2" s="7" t="e">
        <f>【医科】賃金改善報告!#REF!</f>
        <v>#REF!</v>
      </c>
      <c r="JQ2" s="7" t="e">
        <f>【医科】賃金改善報告!#REF!</f>
        <v>#REF!</v>
      </c>
      <c r="JR2" s="7" t="e">
        <f>【医科】賃金改善報告!#REF!</f>
        <v>#REF!</v>
      </c>
      <c r="JS2" s="7" t="e">
        <f>【医科】賃金改善報告!#REF!</f>
        <v>#REF!</v>
      </c>
      <c r="JT2" s="7" t="e">
        <f>【医科】賃金改善報告!#REF!</f>
        <v>#REF!</v>
      </c>
      <c r="JU2" s="7" t="e">
        <f>【医科】賃金改善報告!#REF!</f>
        <v>#REF!</v>
      </c>
      <c r="JV2" s="7" t="e">
        <f>【医科】賃金改善報告!#REF!</f>
        <v>#REF!</v>
      </c>
      <c r="JW2" s="7" t="e">
        <f>【医科】賃金改善報告!#REF!</f>
        <v>#REF!</v>
      </c>
      <c r="JX2" s="7" t="e">
        <f>【医科】賃金改善報告!#REF!</f>
        <v>#REF!</v>
      </c>
      <c r="JY2" s="7" t="e">
        <f>【医科】賃金改善報告!#REF!</f>
        <v>#REF!</v>
      </c>
      <c r="JZ2" s="7" t="e">
        <f>【医科】賃金改善報告!#REF!</f>
        <v>#REF!</v>
      </c>
      <c r="KA2" s="7" t="e">
        <f>【医科】賃金改善報告!#REF!</f>
        <v>#REF!</v>
      </c>
      <c r="KB2" s="7" t="e">
        <f>【医科】賃金改善報告!#REF!</f>
        <v>#REF!</v>
      </c>
      <c r="KC2" s="7" t="e">
        <f>【医科】賃金改善報告!#REF!</f>
        <v>#REF!</v>
      </c>
      <c r="KD2" s="7" t="e">
        <f>【医科】賃金改善報告!#REF!</f>
        <v>#REF!</v>
      </c>
      <c r="KE2" s="7" t="e">
        <f>【医科】賃金改善報告!#REF!</f>
        <v>#REF!</v>
      </c>
      <c r="KF2" s="7" t="e">
        <f>【医科】賃金改善報告!#REF!</f>
        <v>#REF!</v>
      </c>
      <c r="KG2" s="7" t="e">
        <f>【医科】賃金改善報告!#REF!</f>
        <v>#REF!</v>
      </c>
      <c r="KH2" s="7" t="e">
        <f>【医科】賃金改善報告!#REF!</f>
        <v>#REF!</v>
      </c>
      <c r="KI2" s="7" t="e">
        <f>【医科】賃金改善報告!#REF!</f>
        <v>#REF!</v>
      </c>
      <c r="KJ2" s="7" t="e">
        <f>【医科】賃金改善報告!#REF!</f>
        <v>#REF!</v>
      </c>
      <c r="KK2" s="7" t="e">
        <f>【医科】賃金改善報告!#REF!</f>
        <v>#REF!</v>
      </c>
      <c r="KL2" s="7" t="e">
        <f>【医科】賃金改善報告!#REF!</f>
        <v>#REF!</v>
      </c>
      <c r="KM2" s="7" t="e">
        <f>【医科】賃金改善報告!#REF!</f>
        <v>#REF!</v>
      </c>
      <c r="KN2" s="7" t="e">
        <f>【医科】賃金改善報告!#REF!</f>
        <v>#REF!</v>
      </c>
      <c r="KO2" s="7" t="e">
        <f>【医科】賃金改善報告!#REF!</f>
        <v>#REF!</v>
      </c>
      <c r="KP2" s="7" t="e">
        <f>【医科】賃金改善報告!#REF!</f>
        <v>#REF!</v>
      </c>
      <c r="KQ2" s="7" t="e">
        <f>【医科】賃金改善報告!#REF!</f>
        <v>#REF!</v>
      </c>
      <c r="KR2" s="7" t="e">
        <f>【医科】賃金改善報告!#REF!</f>
        <v>#REF!</v>
      </c>
      <c r="KS2" s="7" t="e">
        <f>【医科】賃金改善報告!#REF!</f>
        <v>#REF!</v>
      </c>
      <c r="KT2" s="7" t="e">
        <f>【医科】賃金改善報告!#REF!</f>
        <v>#REF!</v>
      </c>
      <c r="KU2" s="7" t="e">
        <f>【医科】賃金改善報告!#REF!</f>
        <v>#REF!</v>
      </c>
      <c r="KV2" s="7" t="e">
        <f>【医科】賃金改善報告!#REF!</f>
        <v>#REF!</v>
      </c>
      <c r="KW2" s="7" t="e">
        <f>【医科】賃金改善報告!#REF!</f>
        <v>#REF!</v>
      </c>
      <c r="KX2" s="7" t="e">
        <f>【医科】賃金改善報告!#REF!</f>
        <v>#REF!</v>
      </c>
      <c r="KY2" s="7" t="e">
        <f>【医科】賃金改善報告!#REF!</f>
        <v>#REF!</v>
      </c>
      <c r="KZ2" s="7" t="e">
        <f>【医科】賃金改善報告!#REF!</f>
        <v>#REF!</v>
      </c>
      <c r="LA2" s="7" t="e">
        <f>【医科】賃金改善報告!#REF!</f>
        <v>#REF!</v>
      </c>
      <c r="LB2" s="7" t="e">
        <f>【医科】賃金改善報告!#REF!</f>
        <v>#REF!</v>
      </c>
      <c r="LC2" s="7" t="e">
        <f>【医科】賃金改善報告!#REF!</f>
        <v>#REF!</v>
      </c>
      <c r="LD2" s="7" t="e">
        <f>【医科】賃金改善報告!#REF!</f>
        <v>#REF!</v>
      </c>
      <c r="LE2" s="7" t="e">
        <f>【医科】賃金改善報告!#REF!</f>
        <v>#REF!</v>
      </c>
      <c r="LF2" s="7" t="e">
        <f>【医科】賃金改善報告!#REF!</f>
        <v>#REF!</v>
      </c>
      <c r="LG2" s="7" t="e">
        <f>【医科】賃金改善報告!#REF!</f>
        <v>#REF!</v>
      </c>
      <c r="LH2" s="7" t="e">
        <f>【医科】賃金改善報告!#REF!</f>
        <v>#REF!</v>
      </c>
      <c r="LI2" s="7" t="e">
        <f>【医科】賃金改善報告!#REF!</f>
        <v>#REF!</v>
      </c>
      <c r="LJ2" s="7" t="e">
        <f>【医科】賃金改善報告!#REF!</f>
        <v>#REF!</v>
      </c>
      <c r="LK2" s="7" t="e">
        <f>【医科】賃金改善報告!#REF!</f>
        <v>#REF!</v>
      </c>
      <c r="LL2" s="7" t="e">
        <f>【医科】賃金改善報告!#REF!</f>
        <v>#REF!</v>
      </c>
      <c r="LM2" s="7" t="e">
        <f>【医科】賃金改善報告!#REF!</f>
        <v>#REF!</v>
      </c>
      <c r="LN2" s="7" t="e">
        <f>【医科】賃金改善報告!#REF!</f>
        <v>#REF!</v>
      </c>
      <c r="LO2" s="7" t="e">
        <f>【医科】賃金改善報告!#REF!</f>
        <v>#REF!</v>
      </c>
      <c r="LP2" s="7" t="e">
        <f>【医科】賃金改善報告!#REF!</f>
        <v>#REF!</v>
      </c>
      <c r="LQ2" s="7" t="e">
        <f>【医科】賃金改善報告!#REF!</f>
        <v>#REF!</v>
      </c>
      <c r="LR2" s="7" t="e">
        <f>【医科】賃金改善報告!#REF!</f>
        <v>#REF!</v>
      </c>
      <c r="LS2" s="7" t="e">
        <f>【医科】賃金改善報告!#REF!</f>
        <v>#REF!</v>
      </c>
      <c r="LT2" s="7" t="e">
        <f>【医科】賃金改善報告!#REF!</f>
        <v>#REF!</v>
      </c>
      <c r="LU2" s="7" t="e">
        <f>【医科】賃金改善報告!#REF!</f>
        <v>#REF!</v>
      </c>
      <c r="LV2" s="7" t="e">
        <f>【医科】賃金改善報告!#REF!</f>
        <v>#REF!</v>
      </c>
      <c r="LW2" s="7" t="e">
        <f>【医科】賃金改善報告!#REF!</f>
        <v>#REF!</v>
      </c>
      <c r="LX2" s="7" t="e">
        <f>【医科】賃金改善報告!#REF!</f>
        <v>#REF!</v>
      </c>
      <c r="LY2" s="7" t="e">
        <f>【医科】賃金改善報告!#REF!</f>
        <v>#REF!</v>
      </c>
      <c r="LZ2" s="7" t="e">
        <f>【医科】賃金改善報告!#REF!</f>
        <v>#REF!</v>
      </c>
      <c r="MA2" s="7" t="e">
        <f>【医科】賃金改善報告!#REF!</f>
        <v>#REF!</v>
      </c>
      <c r="MB2" s="7" t="e">
        <f>【医科】賃金改善報告!#REF!</f>
        <v>#REF!</v>
      </c>
      <c r="MC2" s="7" t="e">
        <f>【医科】賃金改善報告!#REF!</f>
        <v>#REF!</v>
      </c>
      <c r="MD2" s="7" t="e">
        <f>【医科】賃金改善報告!#REF!</f>
        <v>#REF!</v>
      </c>
      <c r="ME2" s="7" t="e">
        <f>【医科】賃金改善報告!#REF!</f>
        <v>#REF!</v>
      </c>
      <c r="MF2" s="7" t="e">
        <f>【医科】賃金改善報告!#REF!</f>
        <v>#REF!</v>
      </c>
      <c r="MG2" s="7" t="e">
        <f>【医科】賃金改善報告!#REF!</f>
        <v>#REF!</v>
      </c>
      <c r="MH2" s="7" t="e">
        <f>【医科】賃金改善報告!#REF!</f>
        <v>#REF!</v>
      </c>
      <c r="MI2" s="7" t="e">
        <f>【医科】賃金改善報告!#REF!</f>
        <v>#REF!</v>
      </c>
      <c r="MJ2" s="7" t="e">
        <f>【医科】賃金改善報告!#REF!</f>
        <v>#REF!</v>
      </c>
      <c r="MK2" s="7" t="e">
        <f>【医科】賃金改善報告!#REF!</f>
        <v>#REF!</v>
      </c>
      <c r="ML2" s="7" t="e">
        <f>【医科】賃金改善報告!#REF!</f>
        <v>#REF!</v>
      </c>
      <c r="MM2" s="7" t="e">
        <f>【医科】賃金改善報告!#REF!</f>
        <v>#REF!</v>
      </c>
      <c r="MN2" s="7" t="e">
        <f>【医科】賃金改善報告!#REF!</f>
        <v>#REF!</v>
      </c>
      <c r="MO2" s="7" t="e">
        <f>【医科】賃金改善報告!#REF!</f>
        <v>#REF!</v>
      </c>
      <c r="MP2" s="7" t="e">
        <f>【医科】賃金改善報告!#REF!</f>
        <v>#REF!</v>
      </c>
      <c r="MQ2" s="7" t="e">
        <f>【医科】賃金改善報告!#REF!</f>
        <v>#REF!</v>
      </c>
      <c r="MR2" s="7" t="e">
        <f>【医科】賃金改善報告!#REF!</f>
        <v>#REF!</v>
      </c>
      <c r="MS2" s="7" t="e">
        <f>【医科】賃金改善報告!#REF!</f>
        <v>#REF!</v>
      </c>
      <c r="MT2" s="7" t="e">
        <f>【医科】賃金改善報告!#REF!</f>
        <v>#REF!</v>
      </c>
      <c r="MU2" s="7" t="e">
        <f>【医科】賃金改善報告!#REF!</f>
        <v>#REF!</v>
      </c>
      <c r="MV2" s="7" t="e">
        <f>【医科】賃金改善報告!#REF!</f>
        <v>#REF!</v>
      </c>
      <c r="MW2" s="7" t="e">
        <f>【医科】賃金改善報告!#REF!</f>
        <v>#REF!</v>
      </c>
      <c r="MX2" s="7" t="e">
        <f>【医科】賃金改善報告!#REF!</f>
        <v>#REF!</v>
      </c>
      <c r="MY2" s="7" t="e">
        <f>【医科】賃金改善報告!#REF!</f>
        <v>#REF!</v>
      </c>
      <c r="MZ2" s="7" t="e">
        <f>【医科】賃金改善報告!#REF!</f>
        <v>#REF!</v>
      </c>
      <c r="NA2" s="7" t="e">
        <f>【医科】賃金改善報告!#REF!</f>
        <v>#REF!</v>
      </c>
      <c r="NB2" s="7" t="e">
        <f>【医科】賃金改善報告!#REF!</f>
        <v>#REF!</v>
      </c>
      <c r="NC2" s="7" t="e">
        <f>【医科】賃金改善報告!#REF!</f>
        <v>#REF!</v>
      </c>
      <c r="ND2" s="7" t="e">
        <f>【医科】賃金改善報告!#REF!</f>
        <v>#REF!</v>
      </c>
      <c r="NE2" s="7" t="e">
        <f>【医科】賃金改善報告!#REF!</f>
        <v>#REF!</v>
      </c>
      <c r="NF2" s="7" t="e">
        <f>【医科】賃金改善報告!#REF!</f>
        <v>#REF!</v>
      </c>
      <c r="NG2" s="7" t="e">
        <f>【医科】賃金改善報告!#REF!</f>
        <v>#REF!</v>
      </c>
      <c r="NH2" s="7" t="e">
        <f>【医科】賃金改善報告!#REF!</f>
        <v>#REF!</v>
      </c>
      <c r="NI2" s="7" t="e">
        <f>【医科】賃金改善報告!#REF!</f>
        <v>#REF!</v>
      </c>
      <c r="NJ2" s="7" t="e">
        <f>【医科】賃金改善報告!#REF!</f>
        <v>#REF!</v>
      </c>
      <c r="NK2" s="7" t="e">
        <f>【医科】賃金改善報告!#REF!</f>
        <v>#REF!</v>
      </c>
      <c r="NL2" s="7" t="e">
        <f>【医科】賃金改善報告!#REF!</f>
        <v>#REF!</v>
      </c>
      <c r="NM2" s="7" t="e">
        <f>【医科】賃金改善報告!#REF!</f>
        <v>#REF!</v>
      </c>
      <c r="NN2" s="7" t="e">
        <f>【医科】賃金改善報告!#REF!</f>
        <v>#REF!</v>
      </c>
      <c r="NO2" s="7" t="e">
        <f>【医科】賃金改善報告!#REF!</f>
        <v>#REF!</v>
      </c>
      <c r="NP2" s="7" t="e">
        <f>【医科】賃金改善報告!#REF!</f>
        <v>#REF!</v>
      </c>
      <c r="NQ2" s="7" t="e">
        <f>【医科】賃金改善報告!#REF!</f>
        <v>#REF!</v>
      </c>
      <c r="NR2" s="7" t="e">
        <f>【医科】賃金改善報告!#REF!</f>
        <v>#REF!</v>
      </c>
      <c r="NS2" s="7" t="e">
        <f>【医科】賃金改善報告!#REF!</f>
        <v>#REF!</v>
      </c>
      <c r="NT2" s="7" t="e">
        <f>【医科】賃金改善報告!#REF!</f>
        <v>#REF!</v>
      </c>
      <c r="NU2" s="7" t="e">
        <f>【医科】賃金改善報告!#REF!</f>
        <v>#REF!</v>
      </c>
      <c r="NV2" s="7" t="e">
        <f>【医科】賃金改善報告!#REF!</f>
        <v>#REF!</v>
      </c>
      <c r="NW2" s="7" t="e">
        <f>【医科】賃金改善報告!#REF!</f>
        <v>#REF!</v>
      </c>
      <c r="NX2" s="7" t="e">
        <f>【医科】賃金改善報告!#REF!</f>
        <v>#REF!</v>
      </c>
      <c r="NY2" s="7" t="e">
        <f>【医科】賃金改善報告!#REF!</f>
        <v>#REF!</v>
      </c>
      <c r="NZ2" s="7" t="e">
        <f>【医科】賃金改善報告!#REF!</f>
        <v>#REF!</v>
      </c>
      <c r="OA2" s="7" t="e">
        <f>【医科】賃金改善報告!#REF!</f>
        <v>#REF!</v>
      </c>
      <c r="OB2" s="7" t="e">
        <f>【医科】賃金改善報告!#REF!</f>
        <v>#REF!</v>
      </c>
      <c r="OC2" s="7" t="e">
        <f>【医科】賃金改善報告!#REF!</f>
        <v>#REF!</v>
      </c>
      <c r="OD2" s="7" t="e">
        <f>【医科】賃金改善報告!#REF!</f>
        <v>#REF!</v>
      </c>
      <c r="OE2" s="7" t="e">
        <f>【医科】賃金改善報告!#REF!</f>
        <v>#REF!</v>
      </c>
      <c r="OF2" s="7" t="e">
        <f>【医科】賃金改善報告!#REF!</f>
        <v>#REF!</v>
      </c>
      <c r="OG2" s="7" t="e">
        <f>【医科】賃金改善報告!#REF!</f>
        <v>#REF!</v>
      </c>
      <c r="OH2" s="7" t="e">
        <f>【医科】賃金改善報告!#REF!</f>
        <v>#REF!</v>
      </c>
      <c r="OI2" s="7" t="e">
        <f>【医科】賃金改善報告!#REF!</f>
        <v>#REF!</v>
      </c>
      <c r="OJ2" s="7" t="e">
        <f>【医科】賃金改善報告!#REF!</f>
        <v>#REF!</v>
      </c>
      <c r="OK2" s="7" t="e">
        <f>【医科】賃金改善報告!#REF!</f>
        <v>#REF!</v>
      </c>
      <c r="OL2" s="7" t="e">
        <f>【医科】賃金改善報告!#REF!</f>
        <v>#REF!</v>
      </c>
      <c r="OM2" s="7" t="e">
        <f>【医科】賃金改善報告!#REF!</f>
        <v>#REF!</v>
      </c>
      <c r="ON2" s="7" t="e">
        <f>【医科】賃金改善報告!#REF!</f>
        <v>#REF!</v>
      </c>
      <c r="OO2" s="7" t="e">
        <f>【医科】賃金改善報告!#REF!</f>
        <v>#REF!</v>
      </c>
      <c r="OP2" s="7" t="e">
        <f>【医科】賃金改善報告!#REF!</f>
        <v>#REF!</v>
      </c>
      <c r="OQ2" s="7" t="e">
        <f>【医科】賃金改善報告!#REF!</f>
        <v>#REF!</v>
      </c>
      <c r="OR2" s="7" t="e">
        <f>【医科】賃金改善報告!#REF!</f>
        <v>#REF!</v>
      </c>
      <c r="OS2" s="7" t="e">
        <f>【医科】賃金改善報告!#REF!</f>
        <v>#REF!</v>
      </c>
      <c r="OT2" s="7" t="e">
        <f>【医科】賃金改善報告!#REF!</f>
        <v>#REF!</v>
      </c>
      <c r="OU2" s="7" t="e">
        <f>【医科】賃金改善報告!#REF!</f>
        <v>#REF!</v>
      </c>
      <c r="OV2" s="7" t="e">
        <f>【医科】賃金改善報告!#REF!</f>
        <v>#REF!</v>
      </c>
      <c r="OW2" s="7" t="e">
        <f>【医科】賃金改善報告!#REF!</f>
        <v>#REF!</v>
      </c>
      <c r="OX2" s="7" t="e">
        <f>【医科】賃金改善報告!#REF!</f>
        <v>#REF!</v>
      </c>
      <c r="OY2" s="7" t="e">
        <f>【医科】賃金改善報告!#REF!</f>
        <v>#REF!</v>
      </c>
      <c r="OZ2" s="7" t="e">
        <f>【医科】賃金改善報告!#REF!</f>
        <v>#REF!</v>
      </c>
      <c r="PA2" s="7" t="e">
        <f>【医科】賃金改善報告!#REF!</f>
        <v>#REF!</v>
      </c>
      <c r="PB2" s="7" t="e">
        <f>【医科】賃金改善報告!#REF!</f>
        <v>#REF!</v>
      </c>
      <c r="PC2" s="7" t="e">
        <f>【医科】賃金改善報告!#REF!</f>
        <v>#REF!</v>
      </c>
      <c r="PD2" s="7" t="e">
        <f>【医科】賃金改善報告!#REF!</f>
        <v>#REF!</v>
      </c>
      <c r="PE2" s="7" t="e">
        <f>【医科】賃金改善報告!#REF!</f>
        <v>#REF!</v>
      </c>
      <c r="PF2" s="7" t="e">
        <f>【医科】賃金改善報告!#REF!</f>
        <v>#REF!</v>
      </c>
      <c r="PG2" s="7" t="e">
        <f>【医科】賃金改善報告!#REF!</f>
        <v>#REF!</v>
      </c>
      <c r="PH2" s="7" t="e">
        <f>【医科】賃金改善報告!#REF!</f>
        <v>#REF!</v>
      </c>
    </row>
    <row r="3" spans="1:424" ht="24" customHeight="1">
      <c r="A3" s="216"/>
      <c r="B3" s="216"/>
      <c r="C3" s="14"/>
      <c r="D3" s="7" t="e">
        <f>【医科】賃金改善報告!#REF!</f>
        <v>#REF!</v>
      </c>
      <c r="E3" s="7">
        <f>【医科】賃金改善報告!$F11</f>
        <v>0</v>
      </c>
      <c r="F3" s="7">
        <f>【医科】賃金改善報告!$F12</f>
        <v>0</v>
      </c>
      <c r="G3" s="7">
        <f>【医科】賃金改善報告!$F15</f>
        <v>0</v>
      </c>
      <c r="H3" s="7" t="e">
        <f>【医科】賃金改善報告!#REF!</f>
        <v>#REF!</v>
      </c>
      <c r="I3" s="7">
        <f>【医科】賃金改善報告!$F16</f>
        <v>0</v>
      </c>
      <c r="J3" s="7" t="e">
        <f>【医科】賃金改善報告!#REF!</f>
        <v>#REF!</v>
      </c>
      <c r="K3" s="7">
        <f>【医科】賃金改善報告!$F18</f>
        <v>0</v>
      </c>
      <c r="L3" s="7" t="e">
        <f>【医科】賃金改善報告!#REF!</f>
        <v>#REF!</v>
      </c>
      <c r="M3" s="7" t="e">
        <f>【医科】賃金改善報告!#REF!</f>
        <v>#REF!</v>
      </c>
      <c r="N3" s="7" t="e">
        <f>【医科】賃金改善報告!#REF!</f>
        <v>#REF!</v>
      </c>
      <c r="O3" s="7" t="e">
        <f>【医科】賃金改善報告!#REF!</f>
        <v>#REF!</v>
      </c>
      <c r="P3" s="7" t="e">
        <f>【医科】賃金改善報告!#REF!</f>
        <v>#REF!</v>
      </c>
      <c r="Q3" s="7" t="e">
        <f>【医科】賃金改善報告!#REF!</f>
        <v>#REF!</v>
      </c>
      <c r="R3" s="7" t="e">
        <f>【医科】賃金改善報告!#REF!</f>
        <v>#REF!</v>
      </c>
      <c r="S3" s="7" t="e">
        <f>【医科】賃金改善報告!#REF!</f>
        <v>#REF!</v>
      </c>
      <c r="T3" s="7" t="e">
        <f>【医科】賃金改善報告!#REF!</f>
        <v>#REF!</v>
      </c>
      <c r="U3" s="7" t="e">
        <f>【医科】賃金改善報告!#REF!</f>
        <v>#REF!</v>
      </c>
      <c r="V3" s="7" t="e">
        <f>【医科】賃金改善報告!#REF!</f>
        <v>#REF!</v>
      </c>
      <c r="W3" s="7" t="e">
        <f>【医科】賃金改善報告!#REF!</f>
        <v>#REF!</v>
      </c>
      <c r="X3" s="7" t="e">
        <f>【医科】賃金改善報告!#REF!</f>
        <v>#REF!</v>
      </c>
      <c r="Y3" s="7" t="e">
        <f>【医科】賃金改善報告!#REF!</f>
        <v>#REF!</v>
      </c>
      <c r="Z3" s="7" t="e">
        <f>【医科】賃金改善報告!#REF!</f>
        <v>#REF!</v>
      </c>
      <c r="AA3" s="7" t="e">
        <f>【医科】賃金改善報告!#REF!</f>
        <v>#REF!</v>
      </c>
      <c r="AB3" s="7" t="e">
        <f>【医科】賃金改善報告!#REF!</f>
        <v>#REF!</v>
      </c>
      <c r="AC3" s="7" t="e">
        <f>【医科】賃金改善報告!#REF!</f>
        <v>#REF!</v>
      </c>
      <c r="AD3" s="7" t="e">
        <f>【医科】賃金改善報告!#REF!</f>
        <v>#REF!</v>
      </c>
      <c r="AE3" s="7" t="e">
        <f>【医科】賃金改善報告!#REF!</f>
        <v>#REF!</v>
      </c>
      <c r="AF3" s="7" t="e">
        <f>【医科】賃金改善報告!#REF!</f>
        <v>#REF!</v>
      </c>
      <c r="AG3" s="7" t="e">
        <f>【医科】賃金改善報告!#REF!</f>
        <v>#REF!</v>
      </c>
      <c r="AH3" s="7" t="e">
        <f>【医科】賃金改善報告!#REF!</f>
        <v>#REF!</v>
      </c>
      <c r="AI3" s="7" t="e">
        <f>【医科】賃金改善報告!#REF!</f>
        <v>#REF!</v>
      </c>
      <c r="AJ3" s="7" t="e">
        <f>【医科】賃金改善報告!#REF!</f>
        <v>#REF!</v>
      </c>
      <c r="AK3" s="7" t="e">
        <f>【医科】賃金改善報告!#REF!</f>
        <v>#REF!</v>
      </c>
      <c r="AL3" s="7" t="e">
        <f>【医科】賃金改善報告!#REF!</f>
        <v>#REF!</v>
      </c>
      <c r="AM3" s="7" t="e">
        <f>【医科】賃金改善報告!#REF!</f>
        <v>#REF!</v>
      </c>
      <c r="AN3" s="7" t="e">
        <f>【医科】賃金改善報告!#REF!</f>
        <v>#REF!</v>
      </c>
      <c r="AO3" s="7" t="e">
        <f>【医科】賃金改善報告!#REF!</f>
        <v>#REF!</v>
      </c>
      <c r="AP3" s="7" t="e">
        <f>【医科】賃金改善報告!#REF!</f>
        <v>#REF!</v>
      </c>
      <c r="AQ3" s="7" t="e">
        <f>【医科】賃金改善報告!#REF!</f>
        <v>#REF!</v>
      </c>
      <c r="AR3" s="7" t="e">
        <f>【医科】賃金改善報告!#REF!</f>
        <v>#REF!</v>
      </c>
      <c r="AS3" s="7" t="e">
        <f>【医科】賃金改善報告!#REF!</f>
        <v>#REF!</v>
      </c>
      <c r="AT3" s="7" t="e">
        <f>【医科】賃金改善報告!#REF!</f>
        <v>#REF!</v>
      </c>
      <c r="AU3" s="7" t="e">
        <f>【医科】賃金改善報告!#REF!</f>
        <v>#REF!</v>
      </c>
      <c r="AV3" s="7" t="e">
        <f>【医科】賃金改善報告!#REF!</f>
        <v>#REF!</v>
      </c>
      <c r="AW3" s="7" t="e">
        <f>【医科】賃金改善報告!#REF!</f>
        <v>#REF!</v>
      </c>
      <c r="AX3" s="7" t="e">
        <f>【医科】賃金改善報告!#REF!</f>
        <v>#REF!</v>
      </c>
      <c r="AY3" s="7" t="e">
        <f>【医科】賃金改善報告!#REF!</f>
        <v>#REF!</v>
      </c>
      <c r="AZ3" s="7" t="e">
        <f>【医科】賃金改善報告!#REF!</f>
        <v>#REF!</v>
      </c>
      <c r="BA3" s="7" t="e">
        <f>【医科】賃金改善報告!#REF!</f>
        <v>#REF!</v>
      </c>
      <c r="BB3" s="7" t="e">
        <f>【医科】賃金改善報告!#REF!</f>
        <v>#REF!</v>
      </c>
      <c r="BC3" s="7" t="e">
        <f>【医科】賃金改善報告!#REF!</f>
        <v>#REF!</v>
      </c>
      <c r="BD3" s="7" t="e">
        <f>【医科】賃金改善報告!#REF!</f>
        <v>#REF!</v>
      </c>
      <c r="BE3" s="7" t="e">
        <f>【医科】賃金改善報告!#REF!</f>
        <v>#REF!</v>
      </c>
      <c r="BF3" s="7" t="e">
        <f>【医科】賃金改善報告!#REF!</f>
        <v>#REF!</v>
      </c>
      <c r="BG3" s="7" t="e">
        <f>【医科】賃金改善報告!#REF!</f>
        <v>#REF!</v>
      </c>
      <c r="BH3" s="7" t="e">
        <f>【医科】賃金改善報告!#REF!</f>
        <v>#REF!</v>
      </c>
      <c r="BI3" s="7" t="e">
        <f>【医科】賃金改善報告!#REF!</f>
        <v>#REF!</v>
      </c>
      <c r="BJ3" s="7" t="e">
        <f>【医科】賃金改善報告!#REF!</f>
        <v>#REF!</v>
      </c>
      <c r="BK3" s="7" t="e">
        <f>【医科】賃金改善報告!#REF!</f>
        <v>#REF!</v>
      </c>
      <c r="BL3" s="7" t="e">
        <f>【医科】賃金改善報告!#REF!</f>
        <v>#REF!</v>
      </c>
      <c r="BM3" s="7" t="e">
        <f>【医科】賃金改善報告!#REF!</f>
        <v>#REF!</v>
      </c>
      <c r="BN3" s="7" t="e">
        <f>【医科】賃金改善報告!#REF!</f>
        <v>#REF!</v>
      </c>
      <c r="BO3" s="7" t="e">
        <f>【医科】賃金改善報告!#REF!</f>
        <v>#REF!</v>
      </c>
      <c r="BP3" s="7" t="e">
        <f>【医科】賃金改善報告!#REF!</f>
        <v>#REF!</v>
      </c>
      <c r="BQ3" s="7" t="e">
        <f>【医科】賃金改善報告!#REF!</f>
        <v>#REF!</v>
      </c>
      <c r="BR3" s="7" t="e">
        <f>【医科】賃金改善報告!#REF!</f>
        <v>#REF!</v>
      </c>
      <c r="BS3" s="7" t="e">
        <f>【医科】賃金改善報告!#REF!</f>
        <v>#REF!</v>
      </c>
      <c r="BT3" s="7" t="e">
        <f>【医科】賃金改善報告!#REF!</f>
        <v>#REF!</v>
      </c>
      <c r="BU3" s="7" t="e">
        <f>【医科】賃金改善報告!#REF!</f>
        <v>#REF!</v>
      </c>
      <c r="BV3" s="7" t="e">
        <f>【医科】賃金改善報告!#REF!</f>
        <v>#REF!</v>
      </c>
      <c r="BW3" s="7" t="e">
        <f>【医科】賃金改善報告!#REF!</f>
        <v>#REF!</v>
      </c>
      <c r="BX3" s="7" t="e">
        <f>【医科】賃金改善報告!#REF!</f>
        <v>#REF!</v>
      </c>
      <c r="BY3" s="7" t="e">
        <f>【医科】賃金改善報告!#REF!</f>
        <v>#REF!</v>
      </c>
      <c r="BZ3" s="7" t="e">
        <f>【医科】賃金改善報告!#REF!</f>
        <v>#REF!</v>
      </c>
      <c r="CA3" s="7" t="e">
        <f>【医科】賃金改善報告!#REF!</f>
        <v>#REF!</v>
      </c>
      <c r="CB3" s="7" t="e">
        <f>【医科】賃金改善報告!#REF!</f>
        <v>#REF!</v>
      </c>
      <c r="CC3" s="7" t="e">
        <f>【医科】賃金改善報告!#REF!</f>
        <v>#REF!</v>
      </c>
      <c r="CD3" s="7" t="e">
        <f>【医科】賃金改善報告!#REF!</f>
        <v>#REF!</v>
      </c>
      <c r="CE3" s="7" t="e">
        <f>【医科】賃金改善報告!#REF!</f>
        <v>#REF!</v>
      </c>
      <c r="CF3" s="7" t="e">
        <f>【医科】賃金改善報告!#REF!</f>
        <v>#REF!</v>
      </c>
      <c r="CG3" s="7" t="e">
        <f>【医科】賃金改善報告!#REF!</f>
        <v>#REF!</v>
      </c>
      <c r="CH3" s="7" t="e">
        <f>【医科】賃金改善報告!#REF!</f>
        <v>#REF!</v>
      </c>
      <c r="CI3" s="7" t="e">
        <f>【医科】賃金改善報告!#REF!</f>
        <v>#REF!</v>
      </c>
      <c r="CJ3" s="7" t="e">
        <f>【医科】賃金改善報告!#REF!</f>
        <v>#REF!</v>
      </c>
      <c r="CK3" s="7" t="e">
        <f>【医科】賃金改善報告!#REF!</f>
        <v>#REF!</v>
      </c>
      <c r="CL3" s="7" t="e">
        <f>【医科】賃金改善報告!#REF!</f>
        <v>#REF!</v>
      </c>
      <c r="CM3" s="7" t="e">
        <f>【医科】賃金改善報告!#REF!</f>
        <v>#REF!</v>
      </c>
      <c r="CN3" s="7" t="e">
        <f>【医科】賃金改善報告!#REF!</f>
        <v>#REF!</v>
      </c>
      <c r="CO3" s="7" t="e">
        <f>【医科】賃金改善報告!#REF!</f>
        <v>#REF!</v>
      </c>
      <c r="CP3" s="7" t="e">
        <f>【医科】賃金改善報告!#REF!</f>
        <v>#REF!</v>
      </c>
      <c r="CQ3" s="7" t="e">
        <f>【医科】賃金改善報告!#REF!</f>
        <v>#REF!</v>
      </c>
      <c r="CR3" s="7" t="e">
        <f>【医科】賃金改善報告!#REF!</f>
        <v>#REF!</v>
      </c>
      <c r="CS3" s="7" t="e">
        <f>【医科】賃金改善報告!#REF!</f>
        <v>#REF!</v>
      </c>
      <c r="CT3" s="7" t="e">
        <f>【医科】賃金改善報告!#REF!</f>
        <v>#REF!</v>
      </c>
      <c r="CU3" s="7" t="e">
        <f>【医科】賃金改善報告!#REF!</f>
        <v>#REF!</v>
      </c>
      <c r="CV3" s="7" t="e">
        <f>【医科】賃金改善報告!#REF!</f>
        <v>#REF!</v>
      </c>
      <c r="CW3" s="7" t="e">
        <f>【医科】賃金改善報告!#REF!</f>
        <v>#REF!</v>
      </c>
      <c r="CX3" s="7" t="e">
        <f>【医科】賃金改善報告!#REF!</f>
        <v>#REF!</v>
      </c>
      <c r="CY3" s="7" t="e">
        <f>【医科】賃金改善報告!#REF!</f>
        <v>#REF!</v>
      </c>
      <c r="CZ3" s="7" t="e">
        <f>【医科】賃金改善報告!#REF!</f>
        <v>#REF!</v>
      </c>
      <c r="DA3" s="7" t="e">
        <f>【医科】賃金改善報告!#REF!</f>
        <v>#REF!</v>
      </c>
      <c r="DB3" s="7" t="e">
        <f>【医科】賃金改善報告!#REF!</f>
        <v>#REF!</v>
      </c>
      <c r="DC3" s="7" t="e">
        <f>【医科】賃金改善報告!#REF!</f>
        <v>#REF!</v>
      </c>
      <c r="DD3" s="7" t="e">
        <f>【医科】賃金改善報告!#REF!</f>
        <v>#REF!</v>
      </c>
      <c r="DE3" s="7" t="e">
        <f>【医科】賃金改善報告!#REF!</f>
        <v>#REF!</v>
      </c>
      <c r="DF3" s="7" t="e">
        <f>【医科】賃金改善報告!#REF!</f>
        <v>#REF!</v>
      </c>
      <c r="DG3" s="7" t="e">
        <f>【医科】賃金改善報告!#REF!</f>
        <v>#REF!</v>
      </c>
      <c r="DH3" s="7" t="e">
        <f>【医科】賃金改善報告!#REF!</f>
        <v>#REF!</v>
      </c>
      <c r="DI3" s="7" t="e">
        <f>【医科】賃金改善報告!#REF!</f>
        <v>#REF!</v>
      </c>
      <c r="DJ3" s="7" t="e">
        <f>【医科】賃金改善報告!#REF!</f>
        <v>#REF!</v>
      </c>
      <c r="DK3" s="7" t="e">
        <f>【医科】賃金改善報告!#REF!</f>
        <v>#REF!</v>
      </c>
      <c r="DL3" s="7" t="e">
        <f>【医科】賃金改善報告!#REF!</f>
        <v>#REF!</v>
      </c>
      <c r="DM3" s="7" t="e">
        <f>【医科】賃金改善報告!#REF!</f>
        <v>#REF!</v>
      </c>
      <c r="DN3" s="7" t="e">
        <f>【医科】賃金改善報告!#REF!</f>
        <v>#REF!</v>
      </c>
      <c r="DO3" s="7" t="e">
        <f>【医科】賃金改善報告!#REF!</f>
        <v>#REF!</v>
      </c>
      <c r="DP3" s="7" t="e">
        <f>【医科】賃金改善報告!#REF!</f>
        <v>#REF!</v>
      </c>
      <c r="DQ3" s="7" t="e">
        <f>【医科】賃金改善報告!#REF!</f>
        <v>#REF!</v>
      </c>
      <c r="DR3" s="7" t="e">
        <f>【医科】賃金改善報告!#REF!</f>
        <v>#REF!</v>
      </c>
      <c r="DS3" s="7" t="e">
        <f>【医科】賃金改善報告!#REF!</f>
        <v>#REF!</v>
      </c>
      <c r="DT3" s="7" t="e">
        <f>【医科】賃金改善報告!#REF!</f>
        <v>#REF!</v>
      </c>
      <c r="DU3" s="7" t="e">
        <f>【医科】賃金改善報告!#REF!</f>
        <v>#REF!</v>
      </c>
      <c r="DV3" s="7" t="e">
        <f>【医科】賃金改善報告!#REF!</f>
        <v>#REF!</v>
      </c>
      <c r="DW3" s="7" t="e">
        <f>【医科】賃金改善報告!#REF!</f>
        <v>#REF!</v>
      </c>
      <c r="DX3" s="7" t="e">
        <f>【医科】賃金改善報告!#REF!</f>
        <v>#REF!</v>
      </c>
      <c r="DY3" s="7" t="e">
        <f>【医科】賃金改善報告!#REF!</f>
        <v>#REF!</v>
      </c>
      <c r="DZ3" s="7" t="e">
        <f>【医科】賃金改善報告!#REF!</f>
        <v>#REF!</v>
      </c>
      <c r="EA3" s="7" t="e">
        <f>【医科】賃金改善報告!#REF!</f>
        <v>#REF!</v>
      </c>
      <c r="EB3" s="7" t="e">
        <f>【医科】賃金改善報告!#REF!</f>
        <v>#REF!</v>
      </c>
      <c r="EC3" s="7" t="e">
        <f>【医科】賃金改善報告!#REF!</f>
        <v>#REF!</v>
      </c>
      <c r="ED3" s="7" t="e">
        <f>【医科】賃金改善報告!#REF!</f>
        <v>#REF!</v>
      </c>
      <c r="EE3" s="7" t="e">
        <f>【医科】賃金改善報告!#REF!</f>
        <v>#REF!</v>
      </c>
      <c r="EF3" s="7" t="e">
        <f>【医科】賃金改善報告!#REF!</f>
        <v>#REF!</v>
      </c>
      <c r="EG3" s="7" t="e">
        <f>【医科】賃金改善報告!#REF!</f>
        <v>#REF!</v>
      </c>
      <c r="EH3" s="7" t="e">
        <f>【医科】賃金改善報告!#REF!</f>
        <v>#REF!</v>
      </c>
      <c r="EI3" s="7" t="e">
        <f>【医科】賃金改善報告!#REF!</f>
        <v>#REF!</v>
      </c>
      <c r="EJ3" s="7" t="e">
        <f>【医科】賃金改善報告!#REF!</f>
        <v>#REF!</v>
      </c>
      <c r="EK3" s="7" t="e">
        <f>【医科】賃金改善報告!#REF!</f>
        <v>#REF!</v>
      </c>
      <c r="EL3" s="7" t="e">
        <f>【医科】賃金改善報告!#REF!</f>
        <v>#REF!</v>
      </c>
      <c r="EM3" s="7" t="e">
        <f>【医科】賃金改善報告!#REF!</f>
        <v>#REF!</v>
      </c>
      <c r="EN3" s="7" t="e">
        <f>【医科】賃金改善報告!#REF!</f>
        <v>#REF!</v>
      </c>
      <c r="EO3" s="7" t="e">
        <f>【医科】賃金改善報告!#REF!</f>
        <v>#REF!</v>
      </c>
      <c r="EP3" s="7" t="e">
        <f>【医科】賃金改善報告!#REF!</f>
        <v>#REF!</v>
      </c>
      <c r="EQ3" s="7" t="e">
        <f>【医科】賃金改善報告!#REF!</f>
        <v>#REF!</v>
      </c>
      <c r="ER3" s="7" t="e">
        <f>【医科】賃金改善報告!#REF!</f>
        <v>#REF!</v>
      </c>
      <c r="ES3" s="7" t="e">
        <f>【医科】賃金改善報告!#REF!</f>
        <v>#REF!</v>
      </c>
      <c r="ET3" s="7" t="e">
        <f>【医科】賃金改善報告!#REF!</f>
        <v>#REF!</v>
      </c>
      <c r="EU3" s="7" t="e">
        <f>【医科】賃金改善報告!#REF!</f>
        <v>#REF!</v>
      </c>
      <c r="EV3" s="7" t="e">
        <f>【医科】賃金改善報告!#REF!</f>
        <v>#REF!</v>
      </c>
      <c r="EW3" s="7" t="e">
        <f>【医科】賃金改善報告!#REF!</f>
        <v>#REF!</v>
      </c>
      <c r="EX3" s="7" t="e">
        <f>【医科】賃金改善報告!#REF!</f>
        <v>#REF!</v>
      </c>
      <c r="EY3" s="7" t="e">
        <f>【医科】賃金改善報告!#REF!</f>
        <v>#REF!</v>
      </c>
      <c r="EZ3" s="7" t="e">
        <f>【医科】賃金改善報告!#REF!</f>
        <v>#REF!</v>
      </c>
      <c r="FA3" s="7" t="e">
        <f>【医科】賃金改善報告!#REF!</f>
        <v>#REF!</v>
      </c>
      <c r="FB3" s="7" t="e">
        <f>【医科】賃金改善報告!#REF!</f>
        <v>#REF!</v>
      </c>
      <c r="FC3" s="7" t="e">
        <f>【医科】賃金改善報告!#REF!</f>
        <v>#REF!</v>
      </c>
      <c r="FD3" s="7" t="e">
        <f>【医科】賃金改善報告!#REF!</f>
        <v>#REF!</v>
      </c>
      <c r="FE3" s="7" t="e">
        <f>【医科】賃金改善報告!#REF!</f>
        <v>#REF!</v>
      </c>
      <c r="FF3" s="7" t="e">
        <f>【医科】賃金改善報告!#REF!</f>
        <v>#REF!</v>
      </c>
      <c r="FG3" s="7" t="e">
        <f>【医科】賃金改善報告!#REF!</f>
        <v>#REF!</v>
      </c>
      <c r="FH3" s="7" t="e">
        <f>【医科】賃金改善報告!#REF!</f>
        <v>#REF!</v>
      </c>
      <c r="FI3" s="7" t="e">
        <f>【医科】賃金改善報告!#REF!</f>
        <v>#REF!</v>
      </c>
      <c r="FJ3" s="7" t="e">
        <f>【医科】賃金改善報告!#REF!</f>
        <v>#REF!</v>
      </c>
      <c r="FK3" s="7" t="e">
        <f>【医科】賃金改善報告!#REF!</f>
        <v>#REF!</v>
      </c>
      <c r="FL3" s="7" t="e">
        <f>【医科】賃金改善報告!#REF!</f>
        <v>#REF!</v>
      </c>
      <c r="FM3" s="7" t="e">
        <f>【医科】賃金改善報告!#REF!</f>
        <v>#REF!</v>
      </c>
      <c r="FN3" s="7" t="e">
        <f>【医科】賃金改善報告!#REF!</f>
        <v>#REF!</v>
      </c>
      <c r="FO3" s="7" t="e">
        <f>【医科】賃金改善報告!#REF!</f>
        <v>#REF!</v>
      </c>
      <c r="FP3" s="7" t="e">
        <f>【医科】賃金改善報告!#REF!</f>
        <v>#REF!</v>
      </c>
      <c r="FQ3" s="7" t="e">
        <f>【医科】賃金改善報告!#REF!</f>
        <v>#REF!</v>
      </c>
      <c r="FR3" s="7" t="e">
        <f>【医科】賃金改善報告!#REF!</f>
        <v>#REF!</v>
      </c>
      <c r="FS3" s="7" t="e">
        <f>【医科】賃金改善報告!#REF!</f>
        <v>#REF!</v>
      </c>
      <c r="FT3" s="7" t="e">
        <f>【医科】賃金改善報告!#REF!</f>
        <v>#REF!</v>
      </c>
      <c r="FU3" s="7" t="e">
        <f>【医科】賃金改善報告!#REF!</f>
        <v>#REF!</v>
      </c>
      <c r="FV3" s="7" t="e">
        <f>【医科】賃金改善報告!#REF!</f>
        <v>#REF!</v>
      </c>
      <c r="FW3" s="7" t="e">
        <f>【医科】賃金改善報告!#REF!</f>
        <v>#REF!</v>
      </c>
      <c r="FX3" s="7" t="e">
        <f>【医科】賃金改善報告!#REF!</f>
        <v>#REF!</v>
      </c>
      <c r="FY3" s="7" t="e">
        <f>【医科】賃金改善報告!#REF!</f>
        <v>#REF!</v>
      </c>
      <c r="FZ3" s="7" t="e">
        <f>【医科】賃金改善報告!#REF!</f>
        <v>#REF!</v>
      </c>
      <c r="GA3" s="7" t="e">
        <f>【医科】賃金改善報告!#REF!</f>
        <v>#REF!</v>
      </c>
      <c r="GB3" s="7" t="e">
        <f>【医科】賃金改善報告!#REF!</f>
        <v>#REF!</v>
      </c>
      <c r="GC3" s="7" t="e">
        <f>【医科】賃金改善報告!#REF!</f>
        <v>#REF!</v>
      </c>
      <c r="GD3" s="7" t="e">
        <f>【医科】賃金改善報告!#REF!</f>
        <v>#REF!</v>
      </c>
      <c r="GE3" s="7" t="e">
        <f>【医科】賃金改善報告!#REF!</f>
        <v>#REF!</v>
      </c>
      <c r="GF3" s="7" t="e">
        <f>【医科】賃金改善報告!#REF!</f>
        <v>#REF!</v>
      </c>
      <c r="GG3" s="7" t="e">
        <f>【医科】賃金改善報告!#REF!</f>
        <v>#REF!</v>
      </c>
      <c r="GH3" s="7" t="e">
        <f>【医科】賃金改善報告!#REF!</f>
        <v>#REF!</v>
      </c>
      <c r="GI3" s="7" t="e">
        <f>【医科】賃金改善報告!#REF!</f>
        <v>#REF!</v>
      </c>
      <c r="GJ3" s="7" t="e">
        <f>【医科】賃金改善報告!#REF!</f>
        <v>#REF!</v>
      </c>
      <c r="GK3" s="7" t="e">
        <f>【医科】賃金改善報告!#REF!</f>
        <v>#REF!</v>
      </c>
      <c r="GL3" s="7" t="e">
        <f>【医科】賃金改善報告!#REF!</f>
        <v>#REF!</v>
      </c>
      <c r="GM3" s="7" t="e">
        <f>【医科】賃金改善報告!#REF!</f>
        <v>#REF!</v>
      </c>
      <c r="GN3" s="7" t="e">
        <f>【医科】賃金改善報告!#REF!</f>
        <v>#REF!</v>
      </c>
      <c r="GO3" s="7" t="e">
        <f>【医科】賃金改善報告!#REF!</f>
        <v>#REF!</v>
      </c>
      <c r="GP3" s="7" t="e">
        <f>【医科】賃金改善報告!#REF!</f>
        <v>#REF!</v>
      </c>
      <c r="GQ3" s="7" t="e">
        <f>【医科】賃金改善報告!#REF!</f>
        <v>#REF!</v>
      </c>
      <c r="GR3" s="7" t="e">
        <f>【医科】賃金改善報告!#REF!</f>
        <v>#REF!</v>
      </c>
      <c r="GS3" s="7" t="e">
        <f>【医科】賃金改善報告!#REF!</f>
        <v>#REF!</v>
      </c>
      <c r="GT3" s="7" t="e">
        <f>【医科】賃金改善報告!#REF!</f>
        <v>#REF!</v>
      </c>
      <c r="GU3" s="7" t="e">
        <f>【医科】賃金改善報告!#REF!</f>
        <v>#REF!</v>
      </c>
      <c r="GV3" s="7" t="e">
        <f>【医科】賃金改善報告!#REF!</f>
        <v>#REF!</v>
      </c>
      <c r="GW3" s="7" t="e">
        <f>【医科】賃金改善報告!#REF!</f>
        <v>#REF!</v>
      </c>
      <c r="GX3" s="7" t="e">
        <f>【医科】賃金改善報告!#REF!</f>
        <v>#REF!</v>
      </c>
      <c r="GY3" s="7" t="e">
        <f>【医科】賃金改善報告!#REF!</f>
        <v>#REF!</v>
      </c>
      <c r="GZ3" s="7" t="e">
        <f>【医科】賃金改善報告!#REF!</f>
        <v>#REF!</v>
      </c>
      <c r="HA3" s="7" t="e">
        <f>【医科】賃金改善報告!#REF!</f>
        <v>#REF!</v>
      </c>
      <c r="HB3" s="7" t="e">
        <f>【医科】賃金改善報告!#REF!</f>
        <v>#REF!</v>
      </c>
      <c r="HC3" s="7" t="e">
        <f>【医科】賃金改善報告!#REF!</f>
        <v>#REF!</v>
      </c>
      <c r="HD3" s="7" t="e">
        <f>【医科】賃金改善報告!#REF!</f>
        <v>#REF!</v>
      </c>
      <c r="HE3" s="7" t="e">
        <f>【医科】賃金改善報告!#REF!</f>
        <v>#REF!</v>
      </c>
      <c r="HG3" s="7" t="e">
        <f>【医科】賃金改善報告!#REF!</f>
        <v>#REF!</v>
      </c>
      <c r="HH3" s="7">
        <f>【医科】賃金改善報告!$K11</f>
        <v>0</v>
      </c>
      <c r="HI3" s="7">
        <f>【医科】賃金改善報告!$K12</f>
        <v>0</v>
      </c>
      <c r="HJ3" s="7">
        <f>【医科】賃金改善報告!$K15</f>
        <v>0</v>
      </c>
      <c r="HK3" s="7" t="e">
        <f>【医科】賃金改善報告!#REF!</f>
        <v>#REF!</v>
      </c>
      <c r="HL3" s="7">
        <f>【医科】賃金改善報告!$K16</f>
        <v>0</v>
      </c>
      <c r="HM3" s="7" t="e">
        <f>【医科】賃金改善報告!#REF!</f>
        <v>#REF!</v>
      </c>
      <c r="HN3" s="7">
        <f>【医科】賃金改善報告!$K18</f>
        <v>0</v>
      </c>
      <c r="HO3" s="7" t="e">
        <f>【医科】賃金改善報告!#REF!</f>
        <v>#REF!</v>
      </c>
      <c r="HP3" s="7" t="e">
        <f>【医科】賃金改善報告!#REF!</f>
        <v>#REF!</v>
      </c>
      <c r="HQ3" s="7" t="e">
        <f>【医科】賃金改善報告!#REF!</f>
        <v>#REF!</v>
      </c>
      <c r="HR3" s="7" t="e">
        <f>【医科】賃金改善報告!#REF!</f>
        <v>#REF!</v>
      </c>
      <c r="HS3" s="7" t="e">
        <f>【医科】賃金改善報告!#REF!</f>
        <v>#REF!</v>
      </c>
      <c r="HT3" s="7" t="e">
        <f>【医科】賃金改善報告!#REF!</f>
        <v>#REF!</v>
      </c>
      <c r="HU3" s="7" t="e">
        <f>【医科】賃金改善報告!#REF!</f>
        <v>#REF!</v>
      </c>
      <c r="HV3" s="7" t="e">
        <f>【医科】賃金改善報告!#REF!</f>
        <v>#REF!</v>
      </c>
      <c r="HW3" s="7" t="e">
        <f>【医科】賃金改善報告!#REF!</f>
        <v>#REF!</v>
      </c>
      <c r="HX3" s="7" t="e">
        <f>【医科】賃金改善報告!#REF!</f>
        <v>#REF!</v>
      </c>
      <c r="HY3" s="7" t="e">
        <f>【医科】賃金改善報告!#REF!</f>
        <v>#REF!</v>
      </c>
      <c r="HZ3" s="7" t="e">
        <f>【医科】賃金改善報告!#REF!</f>
        <v>#REF!</v>
      </c>
      <c r="IA3" s="7" t="e">
        <f>【医科】賃金改善報告!#REF!</f>
        <v>#REF!</v>
      </c>
      <c r="IB3" s="7" t="e">
        <f>【医科】賃金改善報告!#REF!</f>
        <v>#REF!</v>
      </c>
      <c r="IC3" s="7" t="e">
        <f>【医科】賃金改善報告!#REF!</f>
        <v>#REF!</v>
      </c>
      <c r="ID3" s="7" t="e">
        <f>【医科】賃金改善報告!#REF!</f>
        <v>#REF!</v>
      </c>
      <c r="IE3" s="7" t="e">
        <f>【医科】賃金改善報告!#REF!</f>
        <v>#REF!</v>
      </c>
      <c r="IF3" s="7" t="e">
        <f>【医科】賃金改善報告!#REF!</f>
        <v>#REF!</v>
      </c>
      <c r="IG3" s="7" t="e">
        <f>【医科】賃金改善報告!#REF!</f>
        <v>#REF!</v>
      </c>
      <c r="IH3" s="7" t="e">
        <f>【医科】賃金改善報告!#REF!</f>
        <v>#REF!</v>
      </c>
      <c r="II3" s="7" t="e">
        <f>【医科】賃金改善報告!#REF!</f>
        <v>#REF!</v>
      </c>
      <c r="IJ3" s="7" t="e">
        <f>【医科】賃金改善報告!#REF!</f>
        <v>#REF!</v>
      </c>
      <c r="IK3" s="7" t="e">
        <f>【医科】賃金改善報告!#REF!</f>
        <v>#REF!</v>
      </c>
      <c r="IL3" s="7" t="e">
        <f>【医科】賃金改善報告!#REF!</f>
        <v>#REF!</v>
      </c>
      <c r="IM3" s="7" t="e">
        <f>【医科】賃金改善報告!#REF!</f>
        <v>#REF!</v>
      </c>
      <c r="IN3" s="7" t="e">
        <f>【医科】賃金改善報告!#REF!</f>
        <v>#REF!</v>
      </c>
      <c r="IO3" s="7" t="e">
        <f>【医科】賃金改善報告!#REF!</f>
        <v>#REF!</v>
      </c>
      <c r="IP3" s="7" t="e">
        <f>【医科】賃金改善報告!#REF!</f>
        <v>#REF!</v>
      </c>
      <c r="IQ3" s="7" t="e">
        <f>【医科】賃金改善報告!#REF!</f>
        <v>#REF!</v>
      </c>
      <c r="IR3" s="7" t="e">
        <f>【医科】賃金改善報告!#REF!</f>
        <v>#REF!</v>
      </c>
      <c r="IS3" s="7" t="e">
        <f>【医科】賃金改善報告!#REF!</f>
        <v>#REF!</v>
      </c>
      <c r="IT3" s="7" t="e">
        <f>【医科】賃金改善報告!#REF!</f>
        <v>#REF!</v>
      </c>
      <c r="IU3" s="7" t="e">
        <f>【医科】賃金改善報告!#REF!</f>
        <v>#REF!</v>
      </c>
      <c r="IV3" s="7" t="e">
        <f>【医科】賃金改善報告!#REF!</f>
        <v>#REF!</v>
      </c>
      <c r="IW3" s="7" t="e">
        <f>【医科】賃金改善報告!#REF!</f>
        <v>#REF!</v>
      </c>
      <c r="IX3" s="7" t="e">
        <f>【医科】賃金改善報告!#REF!</f>
        <v>#REF!</v>
      </c>
      <c r="IY3" s="7" t="e">
        <f>【医科】賃金改善報告!#REF!</f>
        <v>#REF!</v>
      </c>
      <c r="IZ3" s="7" t="e">
        <f>【医科】賃金改善報告!#REF!</f>
        <v>#REF!</v>
      </c>
      <c r="JA3" s="7" t="e">
        <f>【医科】賃金改善報告!#REF!</f>
        <v>#REF!</v>
      </c>
      <c r="JB3" s="7" t="e">
        <f>【医科】賃金改善報告!#REF!</f>
        <v>#REF!</v>
      </c>
      <c r="JC3" s="7" t="e">
        <f>【医科】賃金改善報告!#REF!</f>
        <v>#REF!</v>
      </c>
      <c r="JD3" s="7" t="e">
        <f>【医科】賃金改善報告!#REF!</f>
        <v>#REF!</v>
      </c>
      <c r="JE3" s="7" t="e">
        <f>【医科】賃金改善報告!#REF!</f>
        <v>#REF!</v>
      </c>
      <c r="JF3" s="7" t="e">
        <f>【医科】賃金改善報告!#REF!</f>
        <v>#REF!</v>
      </c>
      <c r="JG3" s="7" t="e">
        <f>【医科】賃金改善報告!#REF!</f>
        <v>#REF!</v>
      </c>
      <c r="JH3" s="7" t="e">
        <f>【医科】賃金改善報告!#REF!</f>
        <v>#REF!</v>
      </c>
      <c r="JI3" s="7" t="e">
        <f>【医科】賃金改善報告!#REF!</f>
        <v>#REF!</v>
      </c>
      <c r="JJ3" s="7" t="e">
        <f>【医科】賃金改善報告!#REF!</f>
        <v>#REF!</v>
      </c>
      <c r="JK3" s="7" t="e">
        <f>【医科】賃金改善報告!#REF!</f>
        <v>#REF!</v>
      </c>
      <c r="JL3" s="7" t="e">
        <f>【医科】賃金改善報告!#REF!</f>
        <v>#REF!</v>
      </c>
      <c r="JM3" s="7" t="e">
        <f>【医科】賃金改善報告!#REF!</f>
        <v>#REF!</v>
      </c>
      <c r="JN3" s="7" t="e">
        <f>【医科】賃金改善報告!#REF!</f>
        <v>#REF!</v>
      </c>
      <c r="JO3" s="7" t="e">
        <f>【医科】賃金改善報告!#REF!</f>
        <v>#REF!</v>
      </c>
      <c r="JP3" s="7" t="e">
        <f>【医科】賃金改善報告!#REF!</f>
        <v>#REF!</v>
      </c>
      <c r="JQ3" s="7" t="e">
        <f>【医科】賃金改善報告!#REF!</f>
        <v>#REF!</v>
      </c>
      <c r="JR3" s="7" t="e">
        <f>【医科】賃金改善報告!#REF!</f>
        <v>#REF!</v>
      </c>
      <c r="JS3" s="7" t="e">
        <f>【医科】賃金改善報告!#REF!</f>
        <v>#REF!</v>
      </c>
      <c r="JT3" s="7" t="e">
        <f>【医科】賃金改善報告!#REF!</f>
        <v>#REF!</v>
      </c>
      <c r="JU3" s="7" t="e">
        <f>【医科】賃金改善報告!#REF!</f>
        <v>#REF!</v>
      </c>
      <c r="JV3" s="7" t="e">
        <f>【医科】賃金改善報告!#REF!</f>
        <v>#REF!</v>
      </c>
      <c r="JW3" s="7" t="e">
        <f>【医科】賃金改善報告!#REF!</f>
        <v>#REF!</v>
      </c>
      <c r="JX3" s="7" t="e">
        <f>【医科】賃金改善報告!#REF!</f>
        <v>#REF!</v>
      </c>
      <c r="JY3" s="7" t="e">
        <f>【医科】賃金改善報告!#REF!</f>
        <v>#REF!</v>
      </c>
      <c r="JZ3" s="7" t="e">
        <f>【医科】賃金改善報告!#REF!</f>
        <v>#REF!</v>
      </c>
      <c r="KA3" s="7" t="e">
        <f>【医科】賃金改善報告!#REF!</f>
        <v>#REF!</v>
      </c>
      <c r="KB3" s="7" t="e">
        <f>【医科】賃金改善報告!#REF!</f>
        <v>#REF!</v>
      </c>
      <c r="KC3" s="7" t="e">
        <f>【医科】賃金改善報告!#REF!</f>
        <v>#REF!</v>
      </c>
      <c r="KD3" s="7" t="e">
        <f>【医科】賃金改善報告!#REF!</f>
        <v>#REF!</v>
      </c>
      <c r="KE3" s="7" t="e">
        <f>【医科】賃金改善報告!#REF!</f>
        <v>#REF!</v>
      </c>
      <c r="KF3" s="7" t="e">
        <f>【医科】賃金改善報告!#REF!</f>
        <v>#REF!</v>
      </c>
      <c r="KG3" s="7" t="e">
        <f>【医科】賃金改善報告!#REF!</f>
        <v>#REF!</v>
      </c>
      <c r="KH3" s="7" t="e">
        <f>【医科】賃金改善報告!#REF!</f>
        <v>#REF!</v>
      </c>
      <c r="KI3" s="7" t="e">
        <f>【医科】賃金改善報告!#REF!</f>
        <v>#REF!</v>
      </c>
      <c r="KJ3" s="7" t="e">
        <f>【医科】賃金改善報告!#REF!</f>
        <v>#REF!</v>
      </c>
      <c r="KK3" s="7" t="e">
        <f>【医科】賃金改善報告!#REF!</f>
        <v>#REF!</v>
      </c>
      <c r="KL3" s="7" t="e">
        <f>【医科】賃金改善報告!#REF!</f>
        <v>#REF!</v>
      </c>
      <c r="KM3" s="7" t="e">
        <f>【医科】賃金改善報告!#REF!</f>
        <v>#REF!</v>
      </c>
      <c r="KN3" s="7" t="e">
        <f>【医科】賃金改善報告!#REF!</f>
        <v>#REF!</v>
      </c>
      <c r="KO3" s="7" t="e">
        <f>【医科】賃金改善報告!#REF!</f>
        <v>#REF!</v>
      </c>
      <c r="KP3" s="7" t="e">
        <f>【医科】賃金改善報告!#REF!</f>
        <v>#REF!</v>
      </c>
      <c r="KQ3" s="7" t="e">
        <f>【医科】賃金改善報告!#REF!</f>
        <v>#REF!</v>
      </c>
      <c r="KR3" s="7" t="e">
        <f>【医科】賃金改善報告!#REF!</f>
        <v>#REF!</v>
      </c>
      <c r="KS3" s="7" t="e">
        <f>【医科】賃金改善報告!#REF!</f>
        <v>#REF!</v>
      </c>
      <c r="KT3" s="7" t="e">
        <f>【医科】賃金改善報告!#REF!</f>
        <v>#REF!</v>
      </c>
      <c r="KU3" s="7" t="e">
        <f>【医科】賃金改善報告!#REF!</f>
        <v>#REF!</v>
      </c>
      <c r="KV3" s="7" t="e">
        <f>【医科】賃金改善報告!#REF!</f>
        <v>#REF!</v>
      </c>
      <c r="KW3" s="7" t="e">
        <f>【医科】賃金改善報告!#REF!</f>
        <v>#REF!</v>
      </c>
      <c r="KX3" s="7" t="e">
        <f>【医科】賃金改善報告!#REF!</f>
        <v>#REF!</v>
      </c>
      <c r="KY3" s="7" t="e">
        <f>【医科】賃金改善報告!#REF!</f>
        <v>#REF!</v>
      </c>
      <c r="KZ3" s="7" t="e">
        <f>【医科】賃金改善報告!#REF!</f>
        <v>#REF!</v>
      </c>
      <c r="LA3" s="7" t="e">
        <f>【医科】賃金改善報告!#REF!</f>
        <v>#REF!</v>
      </c>
      <c r="LB3" s="7" t="e">
        <f>【医科】賃金改善報告!#REF!</f>
        <v>#REF!</v>
      </c>
      <c r="LC3" s="7" t="e">
        <f>【医科】賃金改善報告!#REF!</f>
        <v>#REF!</v>
      </c>
      <c r="LD3" s="7" t="e">
        <f>【医科】賃金改善報告!#REF!</f>
        <v>#REF!</v>
      </c>
      <c r="LE3" s="7" t="e">
        <f>【医科】賃金改善報告!#REF!</f>
        <v>#REF!</v>
      </c>
      <c r="LF3" s="7" t="e">
        <f>【医科】賃金改善報告!#REF!</f>
        <v>#REF!</v>
      </c>
      <c r="LG3" s="7" t="e">
        <f>【医科】賃金改善報告!#REF!</f>
        <v>#REF!</v>
      </c>
      <c r="LH3" s="7" t="e">
        <f>【医科】賃金改善報告!#REF!</f>
        <v>#REF!</v>
      </c>
      <c r="LI3" s="7" t="e">
        <f>【医科】賃金改善報告!#REF!</f>
        <v>#REF!</v>
      </c>
      <c r="LJ3" s="7" t="e">
        <f>【医科】賃金改善報告!#REF!</f>
        <v>#REF!</v>
      </c>
      <c r="LK3" s="7" t="e">
        <f>【医科】賃金改善報告!#REF!</f>
        <v>#REF!</v>
      </c>
      <c r="LL3" s="7" t="e">
        <f>【医科】賃金改善報告!#REF!</f>
        <v>#REF!</v>
      </c>
      <c r="LM3" s="7" t="e">
        <f>【医科】賃金改善報告!#REF!</f>
        <v>#REF!</v>
      </c>
      <c r="LN3" s="7" t="e">
        <f>【医科】賃金改善報告!#REF!</f>
        <v>#REF!</v>
      </c>
      <c r="LO3" s="7" t="e">
        <f>【医科】賃金改善報告!#REF!</f>
        <v>#REF!</v>
      </c>
      <c r="LP3" s="7" t="e">
        <f>【医科】賃金改善報告!#REF!</f>
        <v>#REF!</v>
      </c>
      <c r="LQ3" s="7" t="e">
        <f>【医科】賃金改善報告!#REF!</f>
        <v>#REF!</v>
      </c>
      <c r="LR3" s="7" t="e">
        <f>【医科】賃金改善報告!#REF!</f>
        <v>#REF!</v>
      </c>
      <c r="LS3" s="7" t="e">
        <f>【医科】賃金改善報告!#REF!</f>
        <v>#REF!</v>
      </c>
      <c r="LT3" s="7" t="e">
        <f>【医科】賃金改善報告!#REF!</f>
        <v>#REF!</v>
      </c>
      <c r="LU3" s="7" t="e">
        <f>【医科】賃金改善報告!#REF!</f>
        <v>#REF!</v>
      </c>
      <c r="LV3" s="7" t="e">
        <f>【医科】賃金改善報告!#REF!</f>
        <v>#REF!</v>
      </c>
      <c r="LW3" s="7" t="e">
        <f>【医科】賃金改善報告!#REF!</f>
        <v>#REF!</v>
      </c>
      <c r="LX3" s="7" t="e">
        <f>【医科】賃金改善報告!#REF!</f>
        <v>#REF!</v>
      </c>
      <c r="LY3" s="7" t="e">
        <f>【医科】賃金改善報告!#REF!</f>
        <v>#REF!</v>
      </c>
      <c r="LZ3" s="7" t="e">
        <f>【医科】賃金改善報告!#REF!</f>
        <v>#REF!</v>
      </c>
      <c r="MA3" s="7" t="e">
        <f>【医科】賃金改善報告!#REF!</f>
        <v>#REF!</v>
      </c>
      <c r="MB3" s="7" t="e">
        <f>【医科】賃金改善報告!#REF!</f>
        <v>#REF!</v>
      </c>
      <c r="MC3" s="7" t="e">
        <f>【医科】賃金改善報告!#REF!</f>
        <v>#REF!</v>
      </c>
      <c r="MD3" s="7" t="e">
        <f>【医科】賃金改善報告!#REF!</f>
        <v>#REF!</v>
      </c>
      <c r="ME3" s="7" t="e">
        <f>【医科】賃金改善報告!#REF!</f>
        <v>#REF!</v>
      </c>
      <c r="MF3" s="7" t="e">
        <f>【医科】賃金改善報告!#REF!</f>
        <v>#REF!</v>
      </c>
      <c r="MG3" s="7" t="e">
        <f>【医科】賃金改善報告!#REF!</f>
        <v>#REF!</v>
      </c>
      <c r="MH3" s="7" t="e">
        <f>【医科】賃金改善報告!#REF!</f>
        <v>#REF!</v>
      </c>
      <c r="MI3" s="7" t="e">
        <f>【医科】賃金改善報告!#REF!</f>
        <v>#REF!</v>
      </c>
      <c r="MJ3" s="7" t="e">
        <f>【医科】賃金改善報告!#REF!</f>
        <v>#REF!</v>
      </c>
      <c r="MK3" s="7" t="e">
        <f>【医科】賃金改善報告!#REF!</f>
        <v>#REF!</v>
      </c>
      <c r="ML3" s="7" t="e">
        <f>【医科】賃金改善報告!#REF!</f>
        <v>#REF!</v>
      </c>
      <c r="MM3" s="7" t="e">
        <f>【医科】賃金改善報告!#REF!</f>
        <v>#REF!</v>
      </c>
      <c r="MN3" s="7" t="e">
        <f>【医科】賃金改善報告!#REF!</f>
        <v>#REF!</v>
      </c>
      <c r="MO3" s="7" t="e">
        <f>【医科】賃金改善報告!#REF!</f>
        <v>#REF!</v>
      </c>
      <c r="MP3" s="7" t="e">
        <f>【医科】賃金改善報告!#REF!</f>
        <v>#REF!</v>
      </c>
      <c r="MQ3" s="7" t="e">
        <f>【医科】賃金改善報告!#REF!</f>
        <v>#REF!</v>
      </c>
      <c r="MR3" s="7" t="e">
        <f>【医科】賃金改善報告!#REF!</f>
        <v>#REF!</v>
      </c>
      <c r="MS3" s="7" t="e">
        <f>【医科】賃金改善報告!#REF!</f>
        <v>#REF!</v>
      </c>
      <c r="MT3" s="7" t="e">
        <f>【医科】賃金改善報告!#REF!</f>
        <v>#REF!</v>
      </c>
      <c r="MU3" s="7" t="e">
        <f>【医科】賃金改善報告!#REF!</f>
        <v>#REF!</v>
      </c>
      <c r="MV3" s="7" t="e">
        <f>【医科】賃金改善報告!#REF!</f>
        <v>#REF!</v>
      </c>
      <c r="MW3" s="7" t="e">
        <f>【医科】賃金改善報告!#REF!</f>
        <v>#REF!</v>
      </c>
      <c r="MX3" s="7" t="e">
        <f>【医科】賃金改善報告!#REF!</f>
        <v>#REF!</v>
      </c>
      <c r="MY3" s="7" t="e">
        <f>【医科】賃金改善報告!#REF!</f>
        <v>#REF!</v>
      </c>
      <c r="MZ3" s="7" t="e">
        <f>【医科】賃金改善報告!#REF!</f>
        <v>#REF!</v>
      </c>
      <c r="NA3" s="7" t="e">
        <f>【医科】賃金改善報告!#REF!</f>
        <v>#REF!</v>
      </c>
      <c r="NB3" s="7" t="e">
        <f>【医科】賃金改善報告!#REF!</f>
        <v>#REF!</v>
      </c>
      <c r="NC3" s="7" t="e">
        <f>【医科】賃金改善報告!#REF!</f>
        <v>#REF!</v>
      </c>
      <c r="ND3" s="7" t="e">
        <f>【医科】賃金改善報告!#REF!</f>
        <v>#REF!</v>
      </c>
      <c r="NE3" s="7" t="e">
        <f>【医科】賃金改善報告!#REF!</f>
        <v>#REF!</v>
      </c>
      <c r="NF3" s="7" t="e">
        <f>【医科】賃金改善報告!#REF!</f>
        <v>#REF!</v>
      </c>
      <c r="NG3" s="7" t="e">
        <f>【医科】賃金改善報告!#REF!</f>
        <v>#REF!</v>
      </c>
      <c r="NH3" s="7" t="e">
        <f>【医科】賃金改善報告!#REF!</f>
        <v>#REF!</v>
      </c>
      <c r="NI3" s="7" t="e">
        <f>【医科】賃金改善報告!#REF!</f>
        <v>#REF!</v>
      </c>
      <c r="NJ3" s="7" t="e">
        <f>【医科】賃金改善報告!#REF!</f>
        <v>#REF!</v>
      </c>
      <c r="NK3" s="7" t="e">
        <f>【医科】賃金改善報告!#REF!</f>
        <v>#REF!</v>
      </c>
      <c r="NL3" s="7" t="e">
        <f>【医科】賃金改善報告!#REF!</f>
        <v>#REF!</v>
      </c>
      <c r="NM3" s="7" t="e">
        <f>【医科】賃金改善報告!#REF!</f>
        <v>#REF!</v>
      </c>
      <c r="NN3" s="7" t="e">
        <f>【医科】賃金改善報告!#REF!</f>
        <v>#REF!</v>
      </c>
      <c r="NO3" s="7" t="e">
        <f>【医科】賃金改善報告!#REF!</f>
        <v>#REF!</v>
      </c>
      <c r="NP3" s="7" t="e">
        <f>【医科】賃金改善報告!#REF!</f>
        <v>#REF!</v>
      </c>
      <c r="NQ3" s="7" t="e">
        <f>【医科】賃金改善報告!#REF!</f>
        <v>#REF!</v>
      </c>
      <c r="NR3" s="7" t="e">
        <f>【医科】賃金改善報告!#REF!</f>
        <v>#REF!</v>
      </c>
      <c r="NS3" s="7" t="e">
        <f>【医科】賃金改善報告!#REF!</f>
        <v>#REF!</v>
      </c>
      <c r="NT3" s="7" t="e">
        <f>【医科】賃金改善報告!#REF!</f>
        <v>#REF!</v>
      </c>
      <c r="NU3" s="7" t="e">
        <f>【医科】賃金改善報告!#REF!</f>
        <v>#REF!</v>
      </c>
      <c r="NV3" s="7" t="e">
        <f>【医科】賃金改善報告!#REF!</f>
        <v>#REF!</v>
      </c>
      <c r="NW3" s="7" t="e">
        <f>【医科】賃金改善報告!#REF!</f>
        <v>#REF!</v>
      </c>
      <c r="NX3" s="7" t="e">
        <f>【医科】賃金改善報告!#REF!</f>
        <v>#REF!</v>
      </c>
      <c r="NY3" s="7" t="e">
        <f>【医科】賃金改善報告!#REF!</f>
        <v>#REF!</v>
      </c>
      <c r="NZ3" s="7" t="e">
        <f>【医科】賃金改善報告!#REF!</f>
        <v>#REF!</v>
      </c>
      <c r="OA3" s="7" t="e">
        <f>【医科】賃金改善報告!#REF!</f>
        <v>#REF!</v>
      </c>
      <c r="OB3" s="7" t="e">
        <f>【医科】賃金改善報告!#REF!</f>
        <v>#REF!</v>
      </c>
      <c r="OC3" s="7" t="e">
        <f>【医科】賃金改善報告!#REF!</f>
        <v>#REF!</v>
      </c>
      <c r="OD3" s="7" t="e">
        <f>【医科】賃金改善報告!#REF!</f>
        <v>#REF!</v>
      </c>
      <c r="OE3" s="7" t="e">
        <f>【医科】賃金改善報告!#REF!</f>
        <v>#REF!</v>
      </c>
      <c r="OF3" s="7" t="e">
        <f>【医科】賃金改善報告!#REF!</f>
        <v>#REF!</v>
      </c>
      <c r="OG3" s="7" t="e">
        <f>【医科】賃金改善報告!#REF!</f>
        <v>#REF!</v>
      </c>
      <c r="OH3" s="7" t="e">
        <f>【医科】賃金改善報告!#REF!</f>
        <v>#REF!</v>
      </c>
      <c r="OI3" s="7" t="e">
        <f>【医科】賃金改善報告!#REF!</f>
        <v>#REF!</v>
      </c>
      <c r="OJ3" s="7" t="e">
        <f>【医科】賃金改善報告!#REF!</f>
        <v>#REF!</v>
      </c>
      <c r="OK3" s="7" t="e">
        <f>【医科】賃金改善報告!#REF!</f>
        <v>#REF!</v>
      </c>
      <c r="OL3" s="7" t="e">
        <f>【医科】賃金改善報告!#REF!</f>
        <v>#REF!</v>
      </c>
      <c r="OM3" s="7" t="e">
        <f>【医科】賃金改善報告!#REF!</f>
        <v>#REF!</v>
      </c>
      <c r="ON3" s="7" t="e">
        <f>【医科】賃金改善報告!#REF!</f>
        <v>#REF!</v>
      </c>
      <c r="OO3" s="7" t="e">
        <f>【医科】賃金改善報告!#REF!</f>
        <v>#REF!</v>
      </c>
      <c r="OP3" s="7" t="e">
        <f>【医科】賃金改善報告!#REF!</f>
        <v>#REF!</v>
      </c>
      <c r="OQ3" s="7" t="e">
        <f>【医科】賃金改善報告!#REF!</f>
        <v>#REF!</v>
      </c>
      <c r="OR3" s="7" t="e">
        <f>【医科】賃金改善報告!#REF!</f>
        <v>#REF!</v>
      </c>
      <c r="OS3" s="7" t="e">
        <f>【医科】賃金改善報告!#REF!</f>
        <v>#REF!</v>
      </c>
      <c r="OT3" s="7" t="e">
        <f>【医科】賃金改善報告!#REF!</f>
        <v>#REF!</v>
      </c>
      <c r="OU3" s="7" t="e">
        <f>【医科】賃金改善報告!#REF!</f>
        <v>#REF!</v>
      </c>
      <c r="OV3" s="7" t="e">
        <f>【医科】賃金改善報告!#REF!</f>
        <v>#REF!</v>
      </c>
      <c r="OW3" s="7" t="e">
        <f>【医科】賃金改善報告!#REF!</f>
        <v>#REF!</v>
      </c>
      <c r="OX3" s="7" t="e">
        <f>【医科】賃金改善報告!#REF!</f>
        <v>#REF!</v>
      </c>
      <c r="OY3" s="7" t="e">
        <f>【医科】賃金改善報告!#REF!</f>
        <v>#REF!</v>
      </c>
      <c r="OZ3" s="7" t="e">
        <f>【医科】賃金改善報告!#REF!</f>
        <v>#REF!</v>
      </c>
      <c r="PA3" s="7" t="e">
        <f>【医科】賃金改善報告!#REF!</f>
        <v>#REF!</v>
      </c>
      <c r="PB3" s="7" t="e">
        <f>【医科】賃金改善報告!#REF!</f>
        <v>#REF!</v>
      </c>
      <c r="PC3" s="7" t="e">
        <f>【医科】賃金改善報告!#REF!</f>
        <v>#REF!</v>
      </c>
      <c r="PD3" s="7" t="e">
        <f>【医科】賃金改善報告!#REF!</f>
        <v>#REF!</v>
      </c>
      <c r="PE3" s="7" t="e">
        <f>【医科】賃金改善報告!#REF!</f>
        <v>#REF!</v>
      </c>
      <c r="PF3" s="7" t="e">
        <f>【医科】賃金改善報告!#REF!</f>
        <v>#REF!</v>
      </c>
      <c r="PG3" s="7" t="e">
        <f>【医科】賃金改善報告!#REF!</f>
        <v>#REF!</v>
      </c>
      <c r="PH3" s="7" t="e">
        <f>【医科】賃金改善報告!#REF!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85e6e18b-26c1-4122-9e79-e6c53ac26d53"/>
    <ds:schemaRef ds:uri="9500c7e0-a8b4-4cc7-a7aa-d9d65591dd5a"/>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【医科】賃金改善報告</vt:lpstr>
      <vt:lpstr>基準額計算シート</vt:lpstr>
      <vt:lpstr>【医科】別紙（2％超部分）</vt:lpstr>
      <vt:lpstr>【参考】集計用シート（賃上げ支援事業）</vt:lpstr>
      <vt:lpstr>都道府県リスト</vt:lpstr>
      <vt:lpstr>【医科】賃金改善報告!Print_Area</vt:lpstr>
      <vt:lpstr>'【医科】別紙（2％超部分）'!Print_Area</vt:lpstr>
      <vt:lpstr>基準額計算シート!Print_Area</vt:lpstr>
      <vt:lpstr>【医科】賃金改善報告!Print_Titles</vt:lpstr>
      <vt:lpstr>'【医科】別紙（2％超部分）'!Print_Titles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2026-06-03T04:28:26Z</cp:lastPrinted>
  <dcterms:created xsi:type="dcterms:W3CDTF">2017-10-26T07:12:00Z</dcterms:created>
  <dcterms:modified xsi:type="dcterms:W3CDTF">2026-06-03T06:28:07Z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