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 activeTab="2"/>
  </bookViews>
  <sheets>
    <sheet name="一般型" sheetId="1" r:id="rId1"/>
    <sheet name="幼稚園型" sheetId="3" r:id="rId2"/>
    <sheet name="余裕活用型" sheetId="2" r:id="rId3"/>
  </sheets>
  <definedNames>
    <definedName name="_xlnm.Print_Area" localSheetId="0">一般型!$A$1:$H$44</definedName>
    <definedName name="_xlnm.Print_Area" localSheetId="2">余裕活用型!$A$1:$I$43</definedName>
    <definedName name="_xlnm.Print_Area" localSheetId="1">幼稚園型!$A$1:$H$43</definedName>
  </definedNames>
  <calcPr calcId="145621"/>
</workbook>
</file>

<file path=xl/calcChain.xml><?xml version="1.0" encoding="utf-8"?>
<calcChain xmlns="http://schemas.openxmlformats.org/spreadsheetml/2006/main">
  <c r="E22" i="1" l="1"/>
  <c r="E23" i="1"/>
  <c r="E28" i="1" s="1"/>
  <c r="E24" i="1"/>
  <c r="E25" i="1"/>
  <c r="E26" i="1"/>
  <c r="E27" i="1"/>
  <c r="C38" i="3" l="1"/>
  <c r="C41" i="2"/>
  <c r="C36" i="2"/>
  <c r="G42" i="3"/>
  <c r="C36" i="3"/>
  <c r="D36" i="3" s="1"/>
  <c r="C37" i="3"/>
  <c r="D37" i="3" s="1"/>
  <c r="D38" i="3"/>
  <c r="C39" i="3"/>
  <c r="D39" i="3" s="1"/>
  <c r="C40" i="3"/>
  <c r="D40" i="3" s="1"/>
  <c r="C41" i="3"/>
  <c r="D41" i="3" s="1"/>
  <c r="C42" i="3" l="1"/>
  <c r="D42" i="3"/>
  <c r="Q27" i="2" l="1"/>
  <c r="N27" i="2"/>
  <c r="R27" i="2" s="1"/>
  <c r="Q26" i="2"/>
  <c r="N26" i="2"/>
  <c r="R26" i="2" s="1"/>
  <c r="Q25" i="2"/>
  <c r="N25" i="2"/>
  <c r="R25" i="2" s="1"/>
  <c r="Q24" i="2"/>
  <c r="N24" i="2"/>
  <c r="R24" i="2" s="1"/>
  <c r="Q23" i="2"/>
  <c r="N23" i="2"/>
  <c r="R23" i="2" s="1"/>
  <c r="Q22" i="2"/>
  <c r="N22" i="2"/>
  <c r="R22" i="2" s="1"/>
  <c r="H27" i="2"/>
  <c r="H26" i="2"/>
  <c r="H25" i="2"/>
  <c r="H24" i="2"/>
  <c r="H23" i="2"/>
  <c r="H22" i="2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K28" i="1"/>
  <c r="L27" i="1"/>
  <c r="L26" i="1"/>
  <c r="L25" i="1"/>
  <c r="L24" i="1"/>
  <c r="L23" i="1"/>
  <c r="L22" i="1"/>
  <c r="L28" i="1" s="1"/>
  <c r="M28" i="1" l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D41" i="2"/>
  <c r="C40" i="2"/>
  <c r="D40" i="2" s="1"/>
  <c r="C39" i="2"/>
  <c r="D39" i="2" s="1"/>
  <c r="C38" i="2"/>
  <c r="D38" i="2" s="1"/>
  <c r="C37" i="2"/>
  <c r="D37" i="2" s="1"/>
  <c r="E27" i="2"/>
  <c r="I27" i="2" s="1"/>
  <c r="E26" i="2"/>
  <c r="I26" i="2" s="1"/>
  <c r="E25" i="2"/>
  <c r="I25" i="2" s="1"/>
  <c r="E24" i="2"/>
  <c r="I24" i="2" s="1"/>
  <c r="E23" i="2"/>
  <c r="I23" i="2" s="1"/>
  <c r="E22" i="2"/>
  <c r="I22" i="2" s="1"/>
  <c r="D28" i="1"/>
  <c r="C42" i="2" l="1"/>
  <c r="D36" i="2"/>
  <c r="D42" i="2" s="1"/>
  <c r="G42" i="2" s="1"/>
  <c r="C39" i="1" l="1"/>
  <c r="D39" i="1" s="1"/>
  <c r="C37" i="1"/>
  <c r="D37" i="1" s="1"/>
  <c r="C38" i="1"/>
  <c r="D38" i="1" s="1"/>
  <c r="C40" i="1"/>
  <c r="D40" i="1" s="1"/>
  <c r="C41" i="1"/>
  <c r="D41" i="1" s="1"/>
  <c r="C42" i="1"/>
  <c r="D42" i="1" s="1"/>
  <c r="F28" i="1" l="1"/>
  <c r="C43" i="1"/>
  <c r="D43" i="1"/>
  <c r="G43" i="1" s="1"/>
</calcChain>
</file>

<file path=xl/sharedStrings.xml><?xml version="1.0" encoding="utf-8"?>
<sst xmlns="http://schemas.openxmlformats.org/spreadsheetml/2006/main" count="203" uniqueCount="61">
  <si>
    <t>2歳児室</t>
    <rPh sb="1" eb="3">
      <t>サイジ</t>
    </rPh>
    <rPh sb="3" eb="4">
      <t>シツ</t>
    </rPh>
    <phoneticPr fontId="1"/>
  </si>
  <si>
    <t>3歳児室</t>
    <rPh sb="1" eb="3">
      <t>サイジ</t>
    </rPh>
    <rPh sb="3" eb="4">
      <t>シツ</t>
    </rPh>
    <phoneticPr fontId="1"/>
  </si>
  <si>
    <t>4歳児室</t>
    <rPh sb="1" eb="3">
      <t>サイジ</t>
    </rPh>
    <rPh sb="3" eb="4">
      <t>シツ</t>
    </rPh>
    <phoneticPr fontId="1"/>
  </si>
  <si>
    <t>5歳児室</t>
    <rPh sb="1" eb="3">
      <t>サイジ</t>
    </rPh>
    <rPh sb="3" eb="4">
      <t>シツ</t>
    </rPh>
    <phoneticPr fontId="1"/>
  </si>
  <si>
    <t>内法面積</t>
    <rPh sb="0" eb="2">
      <t>ナイホウ</t>
    </rPh>
    <rPh sb="2" eb="4">
      <t>メンセキ</t>
    </rPh>
    <phoneticPr fontId="1"/>
  </si>
  <si>
    <t>定員</t>
    <rPh sb="0" eb="2">
      <t>テイイン</t>
    </rPh>
    <phoneticPr fontId="1"/>
  </si>
  <si>
    <t>定員に伴う必要面積</t>
    <rPh sb="0" eb="2">
      <t>テイイン</t>
    </rPh>
    <rPh sb="3" eb="4">
      <t>トモナ</t>
    </rPh>
    <rPh sb="5" eb="7">
      <t>ヒツヨウ</t>
    </rPh>
    <rPh sb="7" eb="9">
      <t>メンセキ</t>
    </rPh>
    <phoneticPr fontId="1"/>
  </si>
  <si>
    <t>一時預かり定員</t>
    <rPh sb="0" eb="2">
      <t>イチジ</t>
    </rPh>
    <rPh sb="2" eb="3">
      <t>アズ</t>
    </rPh>
    <rPh sb="5" eb="7">
      <t>テイイン</t>
    </rPh>
    <phoneticPr fontId="1"/>
  </si>
  <si>
    <t>一時預かり必要面積</t>
    <rPh sb="0" eb="2">
      <t>イチジ</t>
    </rPh>
    <rPh sb="2" eb="3">
      <t>アズ</t>
    </rPh>
    <rPh sb="5" eb="7">
      <t>ヒツヨウ</t>
    </rPh>
    <rPh sb="7" eb="9">
      <t>メンセキ</t>
    </rPh>
    <phoneticPr fontId="1"/>
  </si>
  <si>
    <t>判定</t>
    <rPh sb="0" eb="2">
      <t>ハンテイ</t>
    </rPh>
    <phoneticPr fontId="1"/>
  </si>
  <si>
    <t>区分</t>
    <rPh sb="0" eb="2">
      <t>クブン</t>
    </rPh>
    <phoneticPr fontId="1"/>
  </si>
  <si>
    <t>人</t>
    <rPh sb="0" eb="1">
      <t>ニン</t>
    </rPh>
    <phoneticPr fontId="1"/>
  </si>
  <si>
    <t>必要保育士数</t>
    <rPh sb="0" eb="2">
      <t>ヒツヨウ</t>
    </rPh>
    <rPh sb="2" eb="6">
      <t>ホイクシスウ</t>
    </rPh>
    <phoneticPr fontId="1"/>
  </si>
  <si>
    <t>乳児室（0歳）</t>
    <rPh sb="0" eb="2">
      <t>ニュウジ</t>
    </rPh>
    <rPh sb="2" eb="3">
      <t>シツ</t>
    </rPh>
    <rPh sb="5" eb="6">
      <t>サイ</t>
    </rPh>
    <phoneticPr fontId="1"/>
  </si>
  <si>
    <t>ほふく室（1歳）</t>
    <rPh sb="3" eb="4">
      <t>シツ</t>
    </rPh>
    <rPh sb="6" eb="7">
      <t>サイ</t>
    </rPh>
    <phoneticPr fontId="1"/>
  </si>
  <si>
    <t>0歳児</t>
    <rPh sb="1" eb="2">
      <t>サイ</t>
    </rPh>
    <rPh sb="2" eb="3">
      <t>ジ</t>
    </rPh>
    <phoneticPr fontId="1"/>
  </si>
  <si>
    <t>1歳児</t>
    <rPh sb="1" eb="3">
      <t>サイジ</t>
    </rPh>
    <phoneticPr fontId="1"/>
  </si>
  <si>
    <t>2歳児</t>
    <rPh sb="1" eb="2">
      <t>サイ</t>
    </rPh>
    <rPh sb="2" eb="3">
      <t>ジ</t>
    </rPh>
    <phoneticPr fontId="1"/>
  </si>
  <si>
    <t>3歳児</t>
    <rPh sb="1" eb="3">
      <t>サイジ</t>
    </rPh>
    <phoneticPr fontId="1"/>
  </si>
  <si>
    <t>4歳児</t>
    <rPh sb="1" eb="2">
      <t>サイ</t>
    </rPh>
    <rPh sb="2" eb="3">
      <t>ジ</t>
    </rPh>
    <phoneticPr fontId="1"/>
  </si>
  <si>
    <t>5歳児</t>
    <rPh sb="1" eb="3">
      <t>サイジ</t>
    </rPh>
    <phoneticPr fontId="1"/>
  </si>
  <si>
    <t>合計</t>
    <rPh sb="0" eb="2">
      <t>ゴウケイ</t>
    </rPh>
    <phoneticPr fontId="1"/>
  </si>
  <si>
    <t>適・不適の別</t>
    <rPh sb="0" eb="1">
      <t>テキ</t>
    </rPh>
    <rPh sb="2" eb="4">
      <t>フテキ</t>
    </rPh>
    <rPh sb="5" eb="6">
      <t>ベツ</t>
    </rPh>
    <phoneticPr fontId="1"/>
  </si>
  <si>
    <t>一時預かり事業チェックリスト</t>
    <rPh sb="0" eb="2">
      <t>イチジ</t>
    </rPh>
    <rPh sb="2" eb="3">
      <t>アズ</t>
    </rPh>
    <rPh sb="5" eb="7">
      <t>ジギョウ</t>
    </rPh>
    <phoneticPr fontId="1"/>
  </si>
  <si>
    <t>の欄に記入のこと</t>
    <rPh sb="1" eb="2">
      <t>ラン</t>
    </rPh>
    <rPh sb="3" eb="5">
      <t>キニュウ</t>
    </rPh>
    <phoneticPr fontId="1"/>
  </si>
  <si>
    <t>１　申達書の作成</t>
    <rPh sb="2" eb="5">
      <t>シンタツショ</t>
    </rPh>
    <rPh sb="6" eb="8">
      <t>サクセイ</t>
    </rPh>
    <phoneticPr fontId="1"/>
  </si>
  <si>
    <t>（○を記入）</t>
    <rPh sb="3" eb="5">
      <t>キニュウ</t>
    </rPh>
    <phoneticPr fontId="1"/>
  </si>
  <si>
    <t>２　開始届各欄の正誤チェック</t>
    <rPh sb="2" eb="5">
      <t>カイシトドケ</t>
    </rPh>
    <rPh sb="5" eb="7">
      <t>カクラン</t>
    </rPh>
    <rPh sb="8" eb="10">
      <t>セイゴ</t>
    </rPh>
    <phoneticPr fontId="1"/>
  </si>
  <si>
    <t>３　収支予算書の正誤チェック</t>
    <rPh sb="2" eb="4">
      <t>シュウシ</t>
    </rPh>
    <rPh sb="4" eb="7">
      <t>ヨサンショ</t>
    </rPh>
    <rPh sb="8" eb="10">
      <t>セイゴ</t>
    </rPh>
    <phoneticPr fontId="1"/>
  </si>
  <si>
    <t>４　事業計画書（様式任意）の添付</t>
    <rPh sb="2" eb="4">
      <t>ジギョウ</t>
    </rPh>
    <rPh sb="4" eb="7">
      <t>ケイカクショ</t>
    </rPh>
    <rPh sb="8" eb="10">
      <t>ヨウシキ</t>
    </rPh>
    <rPh sb="10" eb="12">
      <t>ニンイ</t>
    </rPh>
    <rPh sb="14" eb="16">
      <t>テンプ</t>
    </rPh>
    <phoneticPr fontId="1"/>
  </si>
  <si>
    <t>　（事業目的、事業内容、時間、料金など）</t>
    <rPh sb="2" eb="4">
      <t>ジギョウ</t>
    </rPh>
    <rPh sb="4" eb="6">
      <t>モクテキ</t>
    </rPh>
    <rPh sb="7" eb="9">
      <t>ジギョウ</t>
    </rPh>
    <rPh sb="9" eb="11">
      <t>ナイヨウ</t>
    </rPh>
    <rPh sb="12" eb="14">
      <t>ジカン</t>
    </rPh>
    <rPh sb="15" eb="17">
      <t>リョウキン</t>
    </rPh>
    <phoneticPr fontId="1"/>
  </si>
  <si>
    <t>５　定款等や職員履歴書の添付</t>
    <rPh sb="2" eb="4">
      <t>テイカン</t>
    </rPh>
    <rPh sb="4" eb="5">
      <t>トウ</t>
    </rPh>
    <rPh sb="6" eb="8">
      <t>ショクイン</t>
    </rPh>
    <rPh sb="8" eb="11">
      <t>リレキショ</t>
    </rPh>
    <rPh sb="12" eb="14">
      <t>テンプ</t>
    </rPh>
    <phoneticPr fontId="1"/>
  </si>
  <si>
    <t>６　図面に実施箇所を記入及び内法面積の明示</t>
    <rPh sb="2" eb="4">
      <t>ズメン</t>
    </rPh>
    <rPh sb="5" eb="7">
      <t>ジッシ</t>
    </rPh>
    <rPh sb="7" eb="9">
      <t>カショ</t>
    </rPh>
    <rPh sb="10" eb="12">
      <t>キニュウ</t>
    </rPh>
    <rPh sb="12" eb="13">
      <t>オヨ</t>
    </rPh>
    <rPh sb="14" eb="16">
      <t>ナイホウ</t>
    </rPh>
    <rPh sb="16" eb="18">
      <t>メンセキ</t>
    </rPh>
    <rPh sb="19" eb="21">
      <t>メイジ</t>
    </rPh>
    <phoneticPr fontId="1"/>
  </si>
  <si>
    <t>７　面積要件</t>
    <rPh sb="2" eb="4">
      <t>メンセキ</t>
    </rPh>
    <rPh sb="4" eb="6">
      <t>ヨウケン</t>
    </rPh>
    <phoneticPr fontId="1"/>
  </si>
  <si>
    <t>８　保育士数要件</t>
    <rPh sb="2" eb="5">
      <t>ホイクシ</t>
    </rPh>
    <rPh sb="5" eb="6">
      <t>スウ</t>
    </rPh>
    <rPh sb="6" eb="8">
      <t>ヨウケン</t>
    </rPh>
    <phoneticPr fontId="1"/>
  </si>
  <si>
    <t>市町名：</t>
    <rPh sb="0" eb="3">
      <t>シチョウメイ</t>
    </rPh>
    <phoneticPr fontId="1"/>
  </si>
  <si>
    <t>担当者名：</t>
    <rPh sb="0" eb="4">
      <t>タントウシャメイ</t>
    </rPh>
    <phoneticPr fontId="1"/>
  </si>
  <si>
    <t>所属名：</t>
    <rPh sb="0" eb="2">
      <t>ショゾク</t>
    </rPh>
    <rPh sb="2" eb="3">
      <t>メイ</t>
    </rPh>
    <phoneticPr fontId="1"/>
  </si>
  <si>
    <t>施設名称</t>
    <rPh sb="0" eb="2">
      <t>シセツ</t>
    </rPh>
    <rPh sb="2" eb="4">
      <t>メイショウ</t>
    </rPh>
    <phoneticPr fontId="1"/>
  </si>
  <si>
    <t>※施設毎に作成のこと</t>
    <rPh sb="1" eb="3">
      <t>シセツ</t>
    </rPh>
    <rPh sb="3" eb="4">
      <t>ゴト</t>
    </rPh>
    <rPh sb="5" eb="7">
      <t>サクセイ</t>
    </rPh>
    <phoneticPr fontId="1"/>
  </si>
  <si>
    <t>一時預かり保育室</t>
    <rPh sb="0" eb="2">
      <t>イチジ</t>
    </rPh>
    <rPh sb="2" eb="3">
      <t>アズ</t>
    </rPh>
    <rPh sb="5" eb="8">
      <t>ホイクシツ</t>
    </rPh>
    <phoneticPr fontId="1"/>
  </si>
  <si>
    <t>（記載例）</t>
    <rPh sb="1" eb="4">
      <t>キサイレイ</t>
    </rPh>
    <phoneticPr fontId="1"/>
  </si>
  <si>
    <t>利用児童数</t>
    <rPh sb="0" eb="2">
      <t>リヨウ</t>
    </rPh>
    <rPh sb="2" eb="5">
      <t>ジドウスウ</t>
    </rPh>
    <phoneticPr fontId="1"/>
  </si>
  <si>
    <t>利用児度数・一時預かり定員に伴う必要面積</t>
    <rPh sb="0" eb="2">
      <t>リヨウ</t>
    </rPh>
    <rPh sb="2" eb="3">
      <t>ジ</t>
    </rPh>
    <rPh sb="3" eb="5">
      <t>ドスウ</t>
    </rPh>
    <rPh sb="6" eb="8">
      <t>イチジ</t>
    </rPh>
    <rPh sb="8" eb="9">
      <t>アズ</t>
    </rPh>
    <rPh sb="11" eb="13">
      <t>テイイン</t>
    </rPh>
    <rPh sb="14" eb="15">
      <t>トモナ</t>
    </rPh>
    <rPh sb="16" eb="18">
      <t>ヒツヨウ</t>
    </rPh>
    <rPh sb="18" eb="20">
      <t>メンセキ</t>
    </rPh>
    <phoneticPr fontId="1"/>
  </si>
  <si>
    <t>乳児（0歳）</t>
    <rPh sb="0" eb="2">
      <t>ニュウジ</t>
    </rPh>
    <rPh sb="4" eb="5">
      <t>サイ</t>
    </rPh>
    <phoneticPr fontId="1"/>
  </si>
  <si>
    <t>ほふく（1歳）</t>
    <rPh sb="5" eb="6">
      <t>サイ</t>
    </rPh>
    <phoneticPr fontId="1"/>
  </si>
  <si>
    <t>2歳児</t>
    <rPh sb="1" eb="3">
      <t>サイジ</t>
    </rPh>
    <phoneticPr fontId="1"/>
  </si>
  <si>
    <t>4歳児</t>
    <rPh sb="1" eb="3">
      <t>サイジ</t>
    </rPh>
    <phoneticPr fontId="1"/>
  </si>
  <si>
    <t>（一般型）</t>
    <rPh sb="1" eb="4">
      <t>イッパンガタ</t>
    </rPh>
    <phoneticPr fontId="1"/>
  </si>
  <si>
    <t>（幼稚園型）</t>
    <rPh sb="1" eb="4">
      <t>ヨウチエン</t>
    </rPh>
    <rPh sb="4" eb="5">
      <t>カタ</t>
    </rPh>
    <phoneticPr fontId="1"/>
  </si>
  <si>
    <t>（余裕活用型）</t>
    <rPh sb="1" eb="3">
      <t>ヨユウ</t>
    </rPh>
    <rPh sb="3" eb="5">
      <t>カツヨウ</t>
    </rPh>
    <rPh sb="5" eb="6">
      <t>カタ</t>
    </rPh>
    <phoneticPr fontId="1"/>
  </si>
  <si>
    <t>一時預かり事業で配置する保育従事者（保育士を含む）の人数</t>
    <rPh sb="0" eb="2">
      <t>イチジ</t>
    </rPh>
    <rPh sb="2" eb="3">
      <t>アズ</t>
    </rPh>
    <rPh sb="5" eb="7">
      <t>ジギョウ</t>
    </rPh>
    <rPh sb="8" eb="10">
      <t>ハイチ</t>
    </rPh>
    <rPh sb="12" eb="14">
      <t>ホイク</t>
    </rPh>
    <rPh sb="14" eb="17">
      <t>ジュウジシャ</t>
    </rPh>
    <rPh sb="18" eb="21">
      <t>ホイクシ</t>
    </rPh>
    <rPh sb="22" eb="23">
      <t>フク</t>
    </rPh>
    <rPh sb="26" eb="28">
      <t>ニンズウ</t>
    </rPh>
    <phoneticPr fontId="1"/>
  </si>
  <si>
    <t>①</t>
    <phoneticPr fontId="1"/>
  </si>
  <si>
    <t>②</t>
    <phoneticPr fontId="1"/>
  </si>
  <si>
    <t>①のうち保育士の人数</t>
    <rPh sb="4" eb="7">
      <t>ホイクシ</t>
    </rPh>
    <rPh sb="8" eb="10">
      <t>ニンズウ</t>
    </rPh>
    <phoneticPr fontId="1"/>
  </si>
  <si>
    <t>必要保育従事者数</t>
    <rPh sb="0" eb="2">
      <t>ヒツヨウ</t>
    </rPh>
    <rPh sb="2" eb="4">
      <t>ホイク</t>
    </rPh>
    <rPh sb="4" eb="7">
      <t>ジュウジシャ</t>
    </rPh>
    <rPh sb="7" eb="8">
      <t>カズ</t>
    </rPh>
    <phoneticPr fontId="1"/>
  </si>
  <si>
    <t>※保育従事者の1/2以上は保育士</t>
    <rPh sb="1" eb="3">
      <t>ホイク</t>
    </rPh>
    <rPh sb="3" eb="6">
      <t>ジュウジシャ</t>
    </rPh>
    <rPh sb="10" eb="12">
      <t>イジョウ</t>
    </rPh>
    <rPh sb="13" eb="16">
      <t>ホイクシ</t>
    </rPh>
    <phoneticPr fontId="1"/>
  </si>
  <si>
    <t>（記載例１）年齢ごとに定員を定めている場合</t>
    <rPh sb="1" eb="4">
      <t>キサイレイ</t>
    </rPh>
    <rPh sb="6" eb="8">
      <t>ネンレイ</t>
    </rPh>
    <rPh sb="11" eb="13">
      <t>テイイン</t>
    </rPh>
    <rPh sb="14" eb="15">
      <t>サダ</t>
    </rPh>
    <rPh sb="19" eb="21">
      <t>バアイ</t>
    </rPh>
    <phoneticPr fontId="1"/>
  </si>
  <si>
    <t>※年齢ごとの定員を定めていない場合は、想定される数をご記入ください。</t>
    <rPh sb="1" eb="3">
      <t>ネンレイ</t>
    </rPh>
    <rPh sb="6" eb="8">
      <t>テイイン</t>
    </rPh>
    <rPh sb="9" eb="10">
      <t>サダ</t>
    </rPh>
    <rPh sb="15" eb="17">
      <t>バアイ</t>
    </rPh>
    <rPh sb="19" eb="21">
      <t>ソウテイ</t>
    </rPh>
    <rPh sb="24" eb="25">
      <t>カズ</t>
    </rPh>
    <rPh sb="27" eb="29">
      <t>キニュウ</t>
    </rPh>
    <phoneticPr fontId="1"/>
  </si>
  <si>
    <t>※年齢ごとの定員を定めていない場合は、想定される数をご記入ください。</t>
    <phoneticPr fontId="1"/>
  </si>
  <si>
    <t>※年齢ごとの定員を定めていない場合は、想定される数をご記入ください。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</si>
</sst>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#,##0_ "/>
    <numFmt numFmtId="178" formatCode="#,##0.0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5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Fill="1" applyBorder="1">
      <alignment vertical="center"/>
    </xf>
    <xf numFmtId="177" fontId="0" fillId="0" borderId="12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3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176" fontId="0" fillId="3" borderId="6" xfId="0" applyNumberFormat="1" applyFill="1" applyBorder="1" applyProtection="1">
      <alignment vertical="center"/>
      <protection locked="0"/>
    </xf>
    <xf numFmtId="177" fontId="0" fillId="3" borderId="6" xfId="0" applyNumberFormat="1" applyFill="1" applyBorder="1" applyProtection="1">
      <alignment vertical="center"/>
      <protection locked="0"/>
    </xf>
    <xf numFmtId="176" fontId="0" fillId="3" borderId="9" xfId="0" applyNumberFormat="1" applyFill="1" applyBorder="1" applyProtection="1">
      <alignment vertical="center"/>
      <protection locked="0"/>
    </xf>
    <xf numFmtId="177" fontId="0" fillId="3" borderId="9" xfId="0" applyNumberFormat="1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3" borderId="19" xfId="0" applyNumberFormat="1" applyFill="1" applyBorder="1" applyProtection="1">
      <alignment vertical="center"/>
      <protection locked="0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8" xfId="0" applyFill="1" applyBorder="1" applyAlignment="1">
      <alignment vertical="center" shrinkToFit="1"/>
    </xf>
    <xf numFmtId="0" fontId="0" fillId="5" borderId="0" xfId="0" applyFill="1">
      <alignment vertical="center"/>
    </xf>
    <xf numFmtId="0" fontId="0" fillId="5" borderId="0" xfId="0" applyFill="1" applyBorder="1">
      <alignment vertical="center"/>
    </xf>
    <xf numFmtId="0" fontId="0" fillId="5" borderId="15" xfId="0" applyFill="1" applyBorder="1" applyProtection="1">
      <alignment vertical="center"/>
      <protection locked="0"/>
    </xf>
    <xf numFmtId="0" fontId="0" fillId="0" borderId="0" xfId="0" applyBorder="1">
      <alignment vertical="center"/>
    </xf>
    <xf numFmtId="0" fontId="0" fillId="5" borderId="0" xfId="0" applyFill="1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76" fontId="0" fillId="3" borderId="0" xfId="0" applyNumberFormat="1" applyFill="1" applyBorder="1" applyProtection="1">
      <alignment vertical="center"/>
      <protection locked="0"/>
    </xf>
    <xf numFmtId="177" fontId="0" fillId="3" borderId="0" xfId="0" applyNumberFormat="1" applyFill="1" applyBorder="1" applyProtection="1">
      <alignment vertical="center"/>
      <protection locked="0"/>
    </xf>
    <xf numFmtId="176" fontId="0" fillId="0" borderId="0" xfId="0" applyNumberFormat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view="pageBreakPreview" zoomScale="90" zoomScaleNormal="100" zoomScaleSheetLayoutView="90" workbookViewId="0">
      <selection activeCell="G8" sqref="G8"/>
    </sheetView>
  </sheetViews>
  <sheetFormatPr defaultRowHeight="13.5" x14ac:dyDescent="0.15"/>
  <cols>
    <col min="1" max="1" width="5.75" customWidth="1"/>
    <col min="2" max="2" width="14.875" customWidth="1"/>
    <col min="3" max="7" width="11.125" customWidth="1"/>
    <col min="8" max="8" width="17.75" customWidth="1"/>
    <col min="9" max="9" width="16.625" bestFit="1" customWidth="1"/>
    <col min="12" max="12" width="12.25" customWidth="1"/>
    <col min="15" max="15" width="16.625" customWidth="1"/>
    <col min="18" max="18" width="12.875" customWidth="1"/>
  </cols>
  <sheetData>
    <row r="1" spans="1:8" ht="17.25" x14ac:dyDescent="0.15">
      <c r="A1" s="55" t="s">
        <v>23</v>
      </c>
      <c r="B1" s="55"/>
      <c r="C1" s="55"/>
      <c r="D1" s="55"/>
      <c r="E1" s="55"/>
      <c r="F1" s="55"/>
      <c r="G1" s="55"/>
      <c r="H1" s="55"/>
    </row>
    <row r="2" spans="1:8" x14ac:dyDescent="0.15">
      <c r="B2" s="28" t="s">
        <v>48</v>
      </c>
      <c r="C2" s="22"/>
      <c r="D2" t="s">
        <v>24</v>
      </c>
    </row>
    <row r="3" spans="1:8" s="28" customFormat="1" x14ac:dyDescent="0.15">
      <c r="E3" s="31" t="s">
        <v>35</v>
      </c>
      <c r="F3" s="56"/>
      <c r="G3" s="56"/>
    </row>
    <row r="4" spans="1:8" s="28" customFormat="1" x14ac:dyDescent="0.15">
      <c r="E4" s="31" t="s">
        <v>37</v>
      </c>
      <c r="F4" s="56"/>
      <c r="G4" s="56"/>
    </row>
    <row r="5" spans="1:8" s="28" customFormat="1" ht="14.25" thickBot="1" x14ac:dyDescent="0.2">
      <c r="E5" s="31" t="s">
        <v>36</v>
      </c>
      <c r="F5" s="56"/>
      <c r="G5" s="56"/>
    </row>
    <row r="6" spans="1:8" s="28" customFormat="1" ht="27.75" customHeight="1" thickBot="1" x14ac:dyDescent="0.2">
      <c r="B6" s="33" t="s">
        <v>38</v>
      </c>
      <c r="C6" s="57"/>
      <c r="D6" s="58"/>
      <c r="E6" s="59" t="s">
        <v>39</v>
      </c>
      <c r="F6" s="60"/>
      <c r="G6" s="60"/>
    </row>
    <row r="7" spans="1:8" s="28" customFormat="1" ht="14.25" thickBot="1" x14ac:dyDescent="0.2">
      <c r="E7" s="31"/>
      <c r="F7" s="32"/>
      <c r="G7" s="32"/>
    </row>
    <row r="8" spans="1:8" s="28" customFormat="1" ht="14.25" thickBot="1" x14ac:dyDescent="0.2">
      <c r="A8" s="30" t="s">
        <v>25</v>
      </c>
      <c r="C8" s="29"/>
      <c r="D8" s="28" t="s">
        <v>26</v>
      </c>
    </row>
    <row r="9" spans="1:8" s="28" customFormat="1" ht="14.25" thickBot="1" x14ac:dyDescent="0.2">
      <c r="A9" s="30"/>
    </row>
    <row r="10" spans="1:8" s="28" customFormat="1" ht="14.25" thickBot="1" x14ac:dyDescent="0.2">
      <c r="A10" s="30" t="s">
        <v>27</v>
      </c>
      <c r="D10" s="29"/>
      <c r="E10" s="28" t="s">
        <v>26</v>
      </c>
    </row>
    <row r="11" spans="1:8" s="28" customFormat="1" ht="14.25" thickBot="1" x14ac:dyDescent="0.2">
      <c r="A11" s="30"/>
    </row>
    <row r="12" spans="1:8" s="28" customFormat="1" ht="14.25" thickBot="1" x14ac:dyDescent="0.2">
      <c r="A12" s="30" t="s">
        <v>28</v>
      </c>
      <c r="D12" s="29"/>
      <c r="E12" s="28" t="s">
        <v>26</v>
      </c>
    </row>
    <row r="13" spans="1:8" s="28" customFormat="1" ht="14.25" thickBot="1" x14ac:dyDescent="0.2">
      <c r="A13" s="30"/>
    </row>
    <row r="14" spans="1:8" s="28" customFormat="1" ht="14.25" thickBot="1" x14ac:dyDescent="0.2">
      <c r="A14" s="30" t="s">
        <v>29</v>
      </c>
      <c r="D14" s="29"/>
      <c r="E14" s="28" t="s">
        <v>26</v>
      </c>
    </row>
    <row r="15" spans="1:8" s="28" customFormat="1" ht="14.25" thickBot="1" x14ac:dyDescent="0.2">
      <c r="A15" s="30" t="s">
        <v>30</v>
      </c>
    </row>
    <row r="16" spans="1:8" s="28" customFormat="1" ht="14.25" thickBot="1" x14ac:dyDescent="0.2">
      <c r="A16" s="30" t="s">
        <v>31</v>
      </c>
      <c r="D16" s="29"/>
      <c r="E16" s="28" t="s">
        <v>26</v>
      </c>
    </row>
    <row r="17" spans="1:19" s="28" customFormat="1" ht="14.25" thickBot="1" x14ac:dyDescent="0.2">
      <c r="A17" s="30"/>
    </row>
    <row r="18" spans="1:19" s="28" customFormat="1" ht="14.25" thickBot="1" x14ac:dyDescent="0.2">
      <c r="A18" s="30" t="s">
        <v>32</v>
      </c>
      <c r="E18" s="29"/>
      <c r="F18" s="28" t="s">
        <v>26</v>
      </c>
    </row>
    <row r="19" spans="1:19" s="28" customFormat="1" x14ac:dyDescent="0.15"/>
    <row r="20" spans="1:19" ht="14.25" thickBot="1" x14ac:dyDescent="0.2">
      <c r="A20" s="21" t="s">
        <v>33</v>
      </c>
      <c r="I20" t="s">
        <v>57</v>
      </c>
    </row>
    <row r="21" spans="1:19" ht="33" customHeight="1" x14ac:dyDescent="0.15">
      <c r="B21" s="11" t="s">
        <v>10</v>
      </c>
      <c r="C21" s="10" t="s">
        <v>4</v>
      </c>
      <c r="D21" s="10" t="s">
        <v>7</v>
      </c>
      <c r="E21" s="10" t="s">
        <v>8</v>
      </c>
      <c r="F21" s="7" t="s">
        <v>9</v>
      </c>
      <c r="I21" s="11" t="s">
        <v>10</v>
      </c>
      <c r="J21" s="10" t="s">
        <v>4</v>
      </c>
      <c r="K21" s="10" t="s">
        <v>7</v>
      </c>
      <c r="L21" s="10" t="s">
        <v>8</v>
      </c>
      <c r="M21" s="7" t="s">
        <v>9</v>
      </c>
      <c r="O21" s="43"/>
      <c r="P21" s="44"/>
      <c r="Q21" s="44"/>
      <c r="R21" s="44"/>
      <c r="S21" s="45"/>
    </row>
    <row r="22" spans="1:19" ht="21" customHeight="1" x14ac:dyDescent="0.15">
      <c r="B22" s="1" t="s">
        <v>44</v>
      </c>
      <c r="C22" s="34"/>
      <c r="D22" s="24"/>
      <c r="E22" s="2">
        <f>D22*1.65</f>
        <v>0</v>
      </c>
      <c r="F22" s="35"/>
      <c r="I22" s="1" t="s">
        <v>13</v>
      </c>
      <c r="J22" s="34"/>
      <c r="K22" s="24"/>
      <c r="L22" s="2">
        <f>K22*1.65</f>
        <v>0</v>
      </c>
      <c r="M22" s="35"/>
      <c r="O22" s="41"/>
      <c r="P22" s="46"/>
      <c r="Q22" s="47"/>
      <c r="R22" s="48"/>
      <c r="S22" s="49"/>
    </row>
    <row r="23" spans="1:19" ht="21" customHeight="1" x14ac:dyDescent="0.15">
      <c r="B23" s="1" t="s">
        <v>45</v>
      </c>
      <c r="C23" s="34"/>
      <c r="D23" s="24"/>
      <c r="E23" s="2">
        <f>D23*3.3</f>
        <v>0</v>
      </c>
      <c r="F23" s="35"/>
      <c r="I23" s="1" t="s">
        <v>14</v>
      </c>
      <c r="J23" s="34"/>
      <c r="K23" s="24">
        <v>1</v>
      </c>
      <c r="L23" s="2">
        <f>K23*3.3</f>
        <v>3.3</v>
      </c>
      <c r="M23" s="35"/>
      <c r="O23" s="41"/>
      <c r="P23" s="46"/>
      <c r="Q23" s="47"/>
      <c r="R23" s="48"/>
      <c r="S23" s="49"/>
    </row>
    <row r="24" spans="1:19" ht="21" customHeight="1" x14ac:dyDescent="0.15">
      <c r="B24" s="1" t="s">
        <v>46</v>
      </c>
      <c r="C24" s="34"/>
      <c r="D24" s="24"/>
      <c r="E24" s="2">
        <f>D24*1.98</f>
        <v>0</v>
      </c>
      <c r="F24" s="35"/>
      <c r="I24" s="1" t="s">
        <v>0</v>
      </c>
      <c r="J24" s="34"/>
      <c r="K24" s="24">
        <v>2</v>
      </c>
      <c r="L24" s="2">
        <f>K24*1.98</f>
        <v>3.96</v>
      </c>
      <c r="M24" s="35"/>
      <c r="O24" s="41"/>
      <c r="P24" s="46"/>
      <c r="Q24" s="47"/>
      <c r="R24" s="48"/>
      <c r="S24" s="49"/>
    </row>
    <row r="25" spans="1:19" ht="21" customHeight="1" x14ac:dyDescent="0.15">
      <c r="B25" s="1" t="s">
        <v>18</v>
      </c>
      <c r="C25" s="34"/>
      <c r="D25" s="24"/>
      <c r="E25" s="2">
        <f>D25*1.98</f>
        <v>0</v>
      </c>
      <c r="F25" s="35"/>
      <c r="I25" s="1" t="s">
        <v>1</v>
      </c>
      <c r="J25" s="34"/>
      <c r="K25" s="24">
        <v>2</v>
      </c>
      <c r="L25" s="2">
        <f>K25*1.98</f>
        <v>3.96</v>
      </c>
      <c r="M25" s="35"/>
      <c r="O25" s="41"/>
      <c r="P25" s="46"/>
      <c r="Q25" s="47"/>
      <c r="R25" s="48"/>
      <c r="S25" s="49"/>
    </row>
    <row r="26" spans="1:19" ht="21" customHeight="1" x14ac:dyDescent="0.15">
      <c r="B26" s="1" t="s">
        <v>47</v>
      </c>
      <c r="C26" s="34"/>
      <c r="D26" s="24"/>
      <c r="E26" s="2">
        <f>D26*1.98</f>
        <v>0</v>
      </c>
      <c r="F26" s="35"/>
      <c r="I26" s="1" t="s">
        <v>2</v>
      </c>
      <c r="J26" s="34"/>
      <c r="K26" s="24">
        <v>2</v>
      </c>
      <c r="L26" s="2">
        <f>K26*1.98</f>
        <v>3.96</v>
      </c>
      <c r="M26" s="35"/>
      <c r="O26" s="41"/>
      <c r="P26" s="46"/>
      <c r="Q26" s="47"/>
      <c r="R26" s="48"/>
      <c r="S26" s="49"/>
    </row>
    <row r="27" spans="1:19" ht="21" customHeight="1" x14ac:dyDescent="0.15">
      <c r="B27" s="1" t="s">
        <v>20</v>
      </c>
      <c r="C27" s="34"/>
      <c r="D27" s="24"/>
      <c r="E27" s="2">
        <f>D27*1.98</f>
        <v>0</v>
      </c>
      <c r="F27" s="35"/>
      <c r="I27" s="1" t="s">
        <v>3</v>
      </c>
      <c r="J27" s="34"/>
      <c r="K27" s="24">
        <v>3</v>
      </c>
      <c r="L27" s="2">
        <f>K27*1.98</f>
        <v>5.9399999999999995</v>
      </c>
      <c r="M27" s="35"/>
      <c r="O27" s="41"/>
      <c r="P27" s="46"/>
      <c r="Q27" s="47"/>
      <c r="R27" s="48"/>
      <c r="S27" s="49"/>
    </row>
    <row r="28" spans="1:19" ht="21" customHeight="1" thickBot="1" x14ac:dyDescent="0.2">
      <c r="B28" s="37" t="s">
        <v>40</v>
      </c>
      <c r="C28" s="25"/>
      <c r="D28" s="26">
        <f>SUM(D22:D27)</f>
        <v>0</v>
      </c>
      <c r="E28" s="5">
        <f>SUM(E22:E27)</f>
        <v>0</v>
      </c>
      <c r="F28" s="9" t="str">
        <f>IF(C28-E28&gt;0,"適","不適")</f>
        <v>不適</v>
      </c>
      <c r="I28" s="37" t="s">
        <v>40</v>
      </c>
      <c r="J28" s="25">
        <v>55</v>
      </c>
      <c r="K28" s="26">
        <f>SUM(K22:K27)</f>
        <v>10</v>
      </c>
      <c r="L28" s="5">
        <f>SUM(L22:L27)</f>
        <v>21.119999999999997</v>
      </c>
      <c r="M28" s="9" t="str">
        <f>IF(J28-L28&gt;0,"適","不適")</f>
        <v>適</v>
      </c>
      <c r="O28" s="50"/>
      <c r="P28" s="46"/>
      <c r="Q28" s="47"/>
      <c r="R28" s="48"/>
      <c r="S28" s="49"/>
    </row>
    <row r="29" spans="1:19" x14ac:dyDescent="0.15">
      <c r="B29" s="52" t="s">
        <v>60</v>
      </c>
      <c r="O29" s="41"/>
      <c r="P29" s="41"/>
      <c r="Q29" s="41"/>
      <c r="R29" s="41"/>
      <c r="S29" s="41"/>
    </row>
    <row r="30" spans="1:19" x14ac:dyDescent="0.15">
      <c r="B30" s="51"/>
      <c r="O30" s="41"/>
      <c r="P30" s="41"/>
      <c r="Q30" s="41"/>
      <c r="R30" s="41"/>
      <c r="S30" s="41"/>
    </row>
    <row r="31" spans="1:19" ht="14.25" thickBot="1" x14ac:dyDescent="0.2">
      <c r="A31" s="21" t="s">
        <v>34</v>
      </c>
    </row>
    <row r="32" spans="1:19" ht="17.25" customHeight="1" thickBot="1" x14ac:dyDescent="0.2">
      <c r="A32" s="12" t="s">
        <v>52</v>
      </c>
      <c r="B32" t="s">
        <v>51</v>
      </c>
      <c r="F32" s="40"/>
      <c r="G32" s="27"/>
      <c r="H32" t="s">
        <v>11</v>
      </c>
    </row>
    <row r="33" spans="1:8" ht="14.25" thickBot="1" x14ac:dyDescent="0.2">
      <c r="F33" s="39"/>
    </row>
    <row r="34" spans="1:8" ht="14.25" thickBot="1" x14ac:dyDescent="0.2">
      <c r="A34" s="12" t="s">
        <v>53</v>
      </c>
      <c r="B34" t="s">
        <v>54</v>
      </c>
      <c r="E34" s="41"/>
      <c r="F34" s="40"/>
      <c r="G34" s="27"/>
      <c r="H34" t="s">
        <v>11</v>
      </c>
    </row>
    <row r="35" spans="1:8" ht="14.25" thickBot="1" x14ac:dyDescent="0.2">
      <c r="G35" t="s">
        <v>56</v>
      </c>
    </row>
    <row r="36" spans="1:8" ht="33" customHeight="1" x14ac:dyDescent="0.15">
      <c r="B36" s="13" t="s">
        <v>10</v>
      </c>
      <c r="C36" s="10" t="s">
        <v>7</v>
      </c>
      <c r="D36" s="14" t="s">
        <v>55</v>
      </c>
    </row>
    <row r="37" spans="1:8" ht="21" customHeight="1" x14ac:dyDescent="0.15">
      <c r="B37" s="1" t="s">
        <v>15</v>
      </c>
      <c r="C37" s="3">
        <f>D22</f>
        <v>0</v>
      </c>
      <c r="D37" s="17">
        <f>C37*0.3334</f>
        <v>0</v>
      </c>
    </row>
    <row r="38" spans="1:8" ht="21" customHeight="1" x14ac:dyDescent="0.15">
      <c r="B38" s="1" t="s">
        <v>16</v>
      </c>
      <c r="C38" s="3">
        <f t="shared" ref="C38:C42" si="0">D23</f>
        <v>0</v>
      </c>
      <c r="D38" s="17">
        <f>C38*0.1667</f>
        <v>0</v>
      </c>
    </row>
    <row r="39" spans="1:8" ht="21" customHeight="1" x14ac:dyDescent="0.15">
      <c r="B39" s="1" t="s">
        <v>17</v>
      </c>
      <c r="C39" s="3">
        <f>D24</f>
        <v>0</v>
      </c>
      <c r="D39" s="17">
        <f>C39*0.1667</f>
        <v>0</v>
      </c>
    </row>
    <row r="40" spans="1:8" ht="21" customHeight="1" x14ac:dyDescent="0.15">
      <c r="B40" s="1" t="s">
        <v>18</v>
      </c>
      <c r="C40" s="3">
        <f t="shared" si="0"/>
        <v>0</v>
      </c>
      <c r="D40" s="17">
        <f>C40*0.05</f>
        <v>0</v>
      </c>
    </row>
    <row r="41" spans="1:8" ht="21" customHeight="1" x14ac:dyDescent="0.15">
      <c r="B41" s="1" t="s">
        <v>19</v>
      </c>
      <c r="C41" s="3">
        <f t="shared" si="0"/>
        <v>0</v>
      </c>
      <c r="D41" s="17">
        <f>C41*0.034</f>
        <v>0</v>
      </c>
    </row>
    <row r="42" spans="1:8" ht="21" customHeight="1" thickBot="1" x14ac:dyDescent="0.2">
      <c r="B42" s="4" t="s">
        <v>20</v>
      </c>
      <c r="C42" s="6">
        <f t="shared" si="0"/>
        <v>0</v>
      </c>
      <c r="D42" s="18">
        <f>C42*0.034</f>
        <v>0</v>
      </c>
    </row>
    <row r="43" spans="1:8" ht="21" customHeight="1" thickBot="1" x14ac:dyDescent="0.2">
      <c r="B43" s="15" t="s">
        <v>21</v>
      </c>
      <c r="C43" s="16">
        <f>SUM(C37:C42)</f>
        <v>0</v>
      </c>
      <c r="D43" s="19">
        <f>SUM(D37:D42)</f>
        <v>0</v>
      </c>
      <c r="E43" s="53" t="s">
        <v>22</v>
      </c>
      <c r="F43" s="54"/>
      <c r="G43" s="20" t="str">
        <f>IF(G32&gt;D43,"適","不適")</f>
        <v>不適</v>
      </c>
    </row>
  </sheetData>
  <mergeCells count="7">
    <mergeCell ref="E43:F43"/>
    <mergeCell ref="A1:H1"/>
    <mergeCell ref="F3:G3"/>
    <mergeCell ref="F4:G4"/>
    <mergeCell ref="F5:G5"/>
    <mergeCell ref="C6:D6"/>
    <mergeCell ref="E6:G6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r:id="rId1"/>
  <colBreaks count="1" manualBreakCount="1">
    <brk id="8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view="pageBreakPreview" zoomScaleNormal="100" zoomScaleSheetLayoutView="100" workbookViewId="0">
      <selection activeCell="B28" sqref="B28"/>
    </sheetView>
  </sheetViews>
  <sheetFormatPr defaultRowHeight="13.5" x14ac:dyDescent="0.15"/>
  <cols>
    <col min="1" max="1" width="5.75" customWidth="1"/>
    <col min="2" max="2" width="14.875" customWidth="1"/>
    <col min="3" max="8" width="11.125" customWidth="1"/>
    <col min="9" max="9" width="13.5" bestFit="1" customWidth="1"/>
    <col min="12" max="12" width="14.375" customWidth="1"/>
  </cols>
  <sheetData>
    <row r="1" spans="1:8" ht="17.25" x14ac:dyDescent="0.15">
      <c r="A1" s="55" t="s">
        <v>23</v>
      </c>
      <c r="B1" s="55"/>
      <c r="C1" s="55"/>
      <c r="D1" s="55"/>
      <c r="E1" s="55"/>
      <c r="F1" s="55"/>
      <c r="G1" s="55"/>
      <c r="H1" s="55"/>
    </row>
    <row r="2" spans="1:8" x14ac:dyDescent="0.15">
      <c r="B2" s="28" t="s">
        <v>49</v>
      </c>
      <c r="C2" s="22"/>
      <c r="D2" t="s">
        <v>24</v>
      </c>
    </row>
    <row r="3" spans="1:8" s="28" customFormat="1" x14ac:dyDescent="0.15">
      <c r="E3" s="31" t="s">
        <v>35</v>
      </c>
      <c r="F3" s="56"/>
      <c r="G3" s="56"/>
    </row>
    <row r="4" spans="1:8" s="28" customFormat="1" x14ac:dyDescent="0.15">
      <c r="E4" s="31" t="s">
        <v>37</v>
      </c>
      <c r="F4" s="56"/>
      <c r="G4" s="56"/>
    </row>
    <row r="5" spans="1:8" s="28" customFormat="1" ht="14.25" thickBot="1" x14ac:dyDescent="0.2">
      <c r="E5" s="31" t="s">
        <v>36</v>
      </c>
      <c r="F5" s="56"/>
      <c r="G5" s="56"/>
    </row>
    <row r="6" spans="1:8" s="28" customFormat="1" ht="27.75" customHeight="1" thickBot="1" x14ac:dyDescent="0.2">
      <c r="B6" s="33" t="s">
        <v>38</v>
      </c>
      <c r="C6" s="57"/>
      <c r="D6" s="58"/>
      <c r="E6" s="59" t="s">
        <v>39</v>
      </c>
      <c r="F6" s="60"/>
      <c r="G6" s="60"/>
    </row>
    <row r="7" spans="1:8" s="28" customFormat="1" ht="14.25" thickBot="1" x14ac:dyDescent="0.2">
      <c r="E7" s="31"/>
      <c r="F7" s="32"/>
      <c r="G7" s="32"/>
    </row>
    <row r="8" spans="1:8" s="28" customFormat="1" ht="14.25" thickBot="1" x14ac:dyDescent="0.2">
      <c r="A8" s="30" t="s">
        <v>25</v>
      </c>
      <c r="C8" s="29"/>
      <c r="D8" s="28" t="s">
        <v>26</v>
      </c>
    </row>
    <row r="9" spans="1:8" s="28" customFormat="1" ht="14.25" thickBot="1" x14ac:dyDescent="0.2">
      <c r="A9" s="30"/>
    </row>
    <row r="10" spans="1:8" s="28" customFormat="1" ht="14.25" thickBot="1" x14ac:dyDescent="0.2">
      <c r="A10" s="30" t="s">
        <v>27</v>
      </c>
      <c r="D10" s="29"/>
      <c r="E10" s="28" t="s">
        <v>26</v>
      </c>
    </row>
    <row r="11" spans="1:8" s="28" customFormat="1" ht="14.25" thickBot="1" x14ac:dyDescent="0.2">
      <c r="A11" s="30"/>
    </row>
    <row r="12" spans="1:8" s="28" customFormat="1" ht="14.25" thickBot="1" x14ac:dyDescent="0.2">
      <c r="A12" s="30" t="s">
        <v>28</v>
      </c>
      <c r="D12" s="29"/>
      <c r="E12" s="28" t="s">
        <v>26</v>
      </c>
    </row>
    <row r="13" spans="1:8" s="28" customFormat="1" ht="14.25" thickBot="1" x14ac:dyDescent="0.2">
      <c r="A13" s="30"/>
    </row>
    <row r="14" spans="1:8" s="28" customFormat="1" ht="14.25" thickBot="1" x14ac:dyDescent="0.2">
      <c r="A14" s="30" t="s">
        <v>29</v>
      </c>
      <c r="D14" s="29"/>
      <c r="E14" s="28" t="s">
        <v>26</v>
      </c>
    </row>
    <row r="15" spans="1:8" s="28" customFormat="1" ht="14.25" thickBot="1" x14ac:dyDescent="0.2">
      <c r="A15" s="30" t="s">
        <v>30</v>
      </c>
    </row>
    <row r="16" spans="1:8" s="28" customFormat="1" ht="14.25" thickBot="1" x14ac:dyDescent="0.2">
      <c r="A16" s="30" t="s">
        <v>31</v>
      </c>
      <c r="D16" s="29"/>
      <c r="E16" s="28" t="s">
        <v>26</v>
      </c>
    </row>
    <row r="17" spans="1:13" s="28" customFormat="1" ht="14.25" thickBot="1" x14ac:dyDescent="0.2">
      <c r="A17" s="30"/>
    </row>
    <row r="18" spans="1:13" s="28" customFormat="1" ht="14.25" thickBot="1" x14ac:dyDescent="0.2">
      <c r="A18" s="30" t="s">
        <v>32</v>
      </c>
      <c r="E18" s="29"/>
      <c r="F18" s="28" t="s">
        <v>26</v>
      </c>
    </row>
    <row r="19" spans="1:13" s="28" customFormat="1" x14ac:dyDescent="0.15"/>
    <row r="20" spans="1:13" ht="14.25" thickBot="1" x14ac:dyDescent="0.2">
      <c r="A20" s="21" t="s">
        <v>33</v>
      </c>
      <c r="I20" t="s">
        <v>41</v>
      </c>
    </row>
    <row r="21" spans="1:13" ht="33" customHeight="1" x14ac:dyDescent="0.15">
      <c r="B21" s="11" t="s">
        <v>10</v>
      </c>
      <c r="C21" s="10" t="s">
        <v>4</v>
      </c>
      <c r="D21" s="10" t="s">
        <v>7</v>
      </c>
      <c r="E21" s="10" t="s">
        <v>8</v>
      </c>
      <c r="F21" s="7" t="s">
        <v>9</v>
      </c>
      <c r="I21" s="11" t="s">
        <v>10</v>
      </c>
      <c r="J21" s="10" t="s">
        <v>4</v>
      </c>
      <c r="K21" s="10" t="s">
        <v>7</v>
      </c>
      <c r="L21" s="10" t="s">
        <v>8</v>
      </c>
      <c r="M21" s="7" t="s">
        <v>9</v>
      </c>
    </row>
    <row r="22" spans="1:13" ht="21" customHeight="1" x14ac:dyDescent="0.15">
      <c r="B22" s="1" t="s">
        <v>13</v>
      </c>
      <c r="C22" s="23"/>
      <c r="D22" s="24"/>
      <c r="E22" s="2">
        <f>D22*1.65</f>
        <v>0</v>
      </c>
      <c r="F22" s="8" t="str">
        <f t="shared" ref="F22:F27" si="0">IF(C22-E22&gt;0,"適","不適")</f>
        <v>不適</v>
      </c>
      <c r="I22" s="1" t="s">
        <v>13</v>
      </c>
      <c r="J22" s="23"/>
      <c r="K22" s="24"/>
      <c r="L22" s="2">
        <f>K22*1.65</f>
        <v>0</v>
      </c>
      <c r="M22" s="8" t="str">
        <f t="shared" ref="M22:M27" si="1">IF(J22-L22&gt;0,"適","不適")</f>
        <v>不適</v>
      </c>
    </row>
    <row r="23" spans="1:13" ht="21" customHeight="1" x14ac:dyDescent="0.15">
      <c r="B23" s="1" t="s">
        <v>14</v>
      </c>
      <c r="C23" s="23"/>
      <c r="D23" s="24"/>
      <c r="E23" s="2">
        <f>D23*3.3</f>
        <v>0</v>
      </c>
      <c r="F23" s="8" t="str">
        <f t="shared" si="0"/>
        <v>不適</v>
      </c>
      <c r="I23" s="1" t="s">
        <v>14</v>
      </c>
      <c r="J23" s="23"/>
      <c r="K23" s="24"/>
      <c r="L23" s="2">
        <f>K23*3.3</f>
        <v>0</v>
      </c>
      <c r="M23" s="8" t="str">
        <f t="shared" si="1"/>
        <v>不適</v>
      </c>
    </row>
    <row r="24" spans="1:13" ht="21" customHeight="1" x14ac:dyDescent="0.15">
      <c r="B24" s="1" t="s">
        <v>0</v>
      </c>
      <c r="C24" s="23"/>
      <c r="D24" s="24"/>
      <c r="E24" s="2">
        <f>D24*1.98</f>
        <v>0</v>
      </c>
      <c r="F24" s="8" t="str">
        <f t="shared" si="0"/>
        <v>不適</v>
      </c>
      <c r="I24" s="1" t="s">
        <v>0</v>
      </c>
      <c r="J24" s="23"/>
      <c r="K24" s="24"/>
      <c r="L24" s="2">
        <f>K24*1.98</f>
        <v>0</v>
      </c>
      <c r="M24" s="8" t="str">
        <f t="shared" si="1"/>
        <v>不適</v>
      </c>
    </row>
    <row r="25" spans="1:13" ht="21" customHeight="1" x14ac:dyDescent="0.15">
      <c r="B25" s="1" t="s">
        <v>1</v>
      </c>
      <c r="C25" s="23"/>
      <c r="D25" s="24"/>
      <c r="E25" s="2">
        <f>D25*1.98</f>
        <v>0</v>
      </c>
      <c r="F25" s="8" t="str">
        <f t="shared" si="0"/>
        <v>不適</v>
      </c>
      <c r="I25" s="1" t="s">
        <v>1</v>
      </c>
      <c r="J25" s="23">
        <v>53</v>
      </c>
      <c r="K25" s="24">
        <v>5</v>
      </c>
      <c r="L25" s="2">
        <f>K25*1.98</f>
        <v>9.9</v>
      </c>
      <c r="M25" s="8" t="str">
        <f t="shared" si="1"/>
        <v>適</v>
      </c>
    </row>
    <row r="26" spans="1:13" ht="21" customHeight="1" x14ac:dyDescent="0.15">
      <c r="B26" s="1" t="s">
        <v>2</v>
      </c>
      <c r="C26" s="23"/>
      <c r="D26" s="24"/>
      <c r="E26" s="2">
        <f>D26*1.98</f>
        <v>0</v>
      </c>
      <c r="F26" s="8" t="str">
        <f t="shared" si="0"/>
        <v>不適</v>
      </c>
      <c r="I26" s="1" t="s">
        <v>2</v>
      </c>
      <c r="J26" s="23">
        <v>53</v>
      </c>
      <c r="K26" s="24">
        <v>5</v>
      </c>
      <c r="L26" s="2">
        <f>K26*1.98</f>
        <v>9.9</v>
      </c>
      <c r="M26" s="8" t="str">
        <f t="shared" si="1"/>
        <v>適</v>
      </c>
    </row>
    <row r="27" spans="1:13" ht="21" customHeight="1" thickBot="1" x14ac:dyDescent="0.2">
      <c r="B27" s="4" t="s">
        <v>3</v>
      </c>
      <c r="C27" s="25"/>
      <c r="D27" s="26"/>
      <c r="E27" s="5">
        <f>D27*1.98</f>
        <v>0</v>
      </c>
      <c r="F27" s="9" t="str">
        <f t="shared" si="0"/>
        <v>不適</v>
      </c>
      <c r="I27" s="4" t="s">
        <v>3</v>
      </c>
      <c r="J27" s="25">
        <v>53</v>
      </c>
      <c r="K27" s="26">
        <v>5</v>
      </c>
      <c r="L27" s="5">
        <f>K27*1.98</f>
        <v>9.9</v>
      </c>
      <c r="M27" s="9" t="str">
        <f t="shared" si="1"/>
        <v>適</v>
      </c>
    </row>
    <row r="28" spans="1:13" x14ac:dyDescent="0.15">
      <c r="B28" s="52" t="s">
        <v>59</v>
      </c>
    </row>
    <row r="29" spans="1:13" x14ac:dyDescent="0.15">
      <c r="B29" s="51"/>
    </row>
    <row r="30" spans="1:13" ht="14.25" thickBot="1" x14ac:dyDescent="0.2">
      <c r="A30" s="21" t="s">
        <v>34</v>
      </c>
      <c r="F30" s="41"/>
    </row>
    <row r="31" spans="1:13" ht="15" customHeight="1" thickBot="1" x14ac:dyDescent="0.2">
      <c r="A31" s="12" t="s">
        <v>52</v>
      </c>
      <c r="B31" t="s">
        <v>51</v>
      </c>
      <c r="F31" s="40"/>
      <c r="G31" s="27"/>
      <c r="H31" t="s">
        <v>11</v>
      </c>
    </row>
    <row r="32" spans="1:13" ht="15" customHeight="1" thickBot="1" x14ac:dyDescent="0.2">
      <c r="A32" s="12"/>
      <c r="F32" s="42"/>
    </row>
    <row r="33" spans="1:8" ht="15" customHeight="1" thickBot="1" x14ac:dyDescent="0.2">
      <c r="A33" s="12" t="s">
        <v>53</v>
      </c>
      <c r="B33" t="s">
        <v>54</v>
      </c>
      <c r="E33" s="41"/>
      <c r="F33" s="40"/>
      <c r="G33" s="27"/>
      <c r="H33" t="s">
        <v>11</v>
      </c>
    </row>
    <row r="34" spans="1:8" ht="15" customHeight="1" thickBot="1" x14ac:dyDescent="0.2">
      <c r="F34" s="38"/>
      <c r="G34" t="s">
        <v>56</v>
      </c>
    </row>
    <row r="35" spans="1:8" ht="33" customHeight="1" x14ac:dyDescent="0.15">
      <c r="B35" s="13" t="s">
        <v>10</v>
      </c>
      <c r="C35" s="10" t="s">
        <v>7</v>
      </c>
      <c r="D35" s="14" t="s">
        <v>12</v>
      </c>
      <c r="F35" s="38"/>
    </row>
    <row r="36" spans="1:8" ht="21" customHeight="1" x14ac:dyDescent="0.15">
      <c r="B36" s="1" t="s">
        <v>15</v>
      </c>
      <c r="C36" s="3">
        <f>D22</f>
        <v>0</v>
      </c>
      <c r="D36" s="17">
        <f>C36*0.3334</f>
        <v>0</v>
      </c>
    </row>
    <row r="37" spans="1:8" ht="21" customHeight="1" x14ac:dyDescent="0.15">
      <c r="B37" s="1" t="s">
        <v>16</v>
      </c>
      <c r="C37" s="3">
        <f t="shared" ref="C37:C41" si="2">D23</f>
        <v>0</v>
      </c>
      <c r="D37" s="17">
        <f>C37*0.1667</f>
        <v>0</v>
      </c>
    </row>
    <row r="38" spans="1:8" ht="21" customHeight="1" x14ac:dyDescent="0.15">
      <c r="B38" s="1" t="s">
        <v>17</v>
      </c>
      <c r="C38" s="3">
        <f>D24</f>
        <v>0</v>
      </c>
      <c r="D38" s="17">
        <f>C38*0.1667</f>
        <v>0</v>
      </c>
    </row>
    <row r="39" spans="1:8" ht="21" customHeight="1" x14ac:dyDescent="0.15">
      <c r="B39" s="1" t="s">
        <v>18</v>
      </c>
      <c r="C39" s="3">
        <f t="shared" si="2"/>
        <v>0</v>
      </c>
      <c r="D39" s="17">
        <f>C39*0.05</f>
        <v>0</v>
      </c>
    </row>
    <row r="40" spans="1:8" ht="21" customHeight="1" x14ac:dyDescent="0.15">
      <c r="B40" s="1" t="s">
        <v>19</v>
      </c>
      <c r="C40" s="3">
        <f t="shared" si="2"/>
        <v>0</v>
      </c>
      <c r="D40" s="17">
        <f>C40*0.034</f>
        <v>0</v>
      </c>
    </row>
    <row r="41" spans="1:8" ht="21" customHeight="1" thickBot="1" x14ac:dyDescent="0.2">
      <c r="B41" s="4" t="s">
        <v>20</v>
      </c>
      <c r="C41" s="6">
        <f t="shared" si="2"/>
        <v>0</v>
      </c>
      <c r="D41" s="18">
        <f>C41*0.034</f>
        <v>0</v>
      </c>
    </row>
    <row r="42" spans="1:8" ht="21" customHeight="1" thickBot="1" x14ac:dyDescent="0.2">
      <c r="B42" s="15" t="s">
        <v>21</v>
      </c>
      <c r="C42" s="16">
        <f>SUM(C36:C41)</f>
        <v>0</v>
      </c>
      <c r="D42" s="19">
        <f>SUM(D36:D41)</f>
        <v>0</v>
      </c>
      <c r="E42" s="53" t="s">
        <v>22</v>
      </c>
      <c r="F42" s="54"/>
      <c r="G42" s="20" t="str">
        <f>IF(G31&gt;D42,"適","不適")</f>
        <v>不適</v>
      </c>
    </row>
  </sheetData>
  <mergeCells count="7">
    <mergeCell ref="E42:F42"/>
    <mergeCell ref="A1:H1"/>
    <mergeCell ref="F3:G3"/>
    <mergeCell ref="F4:G4"/>
    <mergeCell ref="F5:G5"/>
    <mergeCell ref="C6:D6"/>
    <mergeCell ref="E6:G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view="pageBreakPreview" zoomScale="90" zoomScaleNormal="100" zoomScaleSheetLayoutView="90" workbookViewId="0">
      <selection activeCell="D30" sqref="D30"/>
    </sheetView>
  </sheetViews>
  <sheetFormatPr defaultRowHeight="13.5" x14ac:dyDescent="0.15"/>
  <cols>
    <col min="1" max="1" width="5.75" customWidth="1"/>
    <col min="2" max="2" width="14.875" customWidth="1"/>
    <col min="3" max="7" width="11.125" customWidth="1"/>
    <col min="8" max="8" width="14.75" customWidth="1"/>
    <col min="11" max="11" width="13.5" bestFit="1" customWidth="1"/>
    <col min="12" max="12" width="9" customWidth="1"/>
    <col min="17" max="17" width="15.25" customWidth="1"/>
  </cols>
  <sheetData>
    <row r="1" spans="1:8" ht="17.25" x14ac:dyDescent="0.15">
      <c r="A1" s="55" t="s">
        <v>23</v>
      </c>
      <c r="B1" s="55"/>
      <c r="C1" s="55"/>
      <c r="D1" s="55"/>
      <c r="E1" s="55"/>
      <c r="F1" s="55"/>
      <c r="G1" s="55"/>
      <c r="H1" s="55"/>
    </row>
    <row r="2" spans="1:8" x14ac:dyDescent="0.15">
      <c r="B2" s="28" t="s">
        <v>50</v>
      </c>
      <c r="C2" s="22"/>
      <c r="D2" t="s">
        <v>24</v>
      </c>
    </row>
    <row r="3" spans="1:8" s="28" customFormat="1" x14ac:dyDescent="0.15">
      <c r="E3" s="31" t="s">
        <v>35</v>
      </c>
      <c r="F3" s="56"/>
      <c r="G3" s="56"/>
    </row>
    <row r="4" spans="1:8" s="28" customFormat="1" x14ac:dyDescent="0.15">
      <c r="E4" s="31" t="s">
        <v>37</v>
      </c>
      <c r="F4" s="56"/>
      <c r="G4" s="56"/>
    </row>
    <row r="5" spans="1:8" s="28" customFormat="1" ht="14.25" thickBot="1" x14ac:dyDescent="0.2">
      <c r="E5" s="31" t="s">
        <v>36</v>
      </c>
      <c r="F5" s="56"/>
      <c r="G5" s="56"/>
    </row>
    <row r="6" spans="1:8" s="28" customFormat="1" ht="27.75" customHeight="1" thickBot="1" x14ac:dyDescent="0.2">
      <c r="B6" s="33" t="s">
        <v>38</v>
      </c>
      <c r="C6" s="57"/>
      <c r="D6" s="58"/>
      <c r="E6" s="59" t="s">
        <v>39</v>
      </c>
      <c r="F6" s="60"/>
      <c r="G6" s="60"/>
    </row>
    <row r="7" spans="1:8" s="28" customFormat="1" ht="14.25" thickBot="1" x14ac:dyDescent="0.2">
      <c r="E7" s="31"/>
      <c r="F7" s="32"/>
      <c r="G7" s="32"/>
    </row>
    <row r="8" spans="1:8" s="28" customFormat="1" ht="14.25" thickBot="1" x14ac:dyDescent="0.2">
      <c r="A8" s="30" t="s">
        <v>25</v>
      </c>
      <c r="C8" s="29"/>
      <c r="D8" s="28" t="s">
        <v>26</v>
      </c>
    </row>
    <row r="9" spans="1:8" s="28" customFormat="1" ht="14.25" thickBot="1" x14ac:dyDescent="0.2">
      <c r="A9" s="30"/>
    </row>
    <row r="10" spans="1:8" s="28" customFormat="1" ht="14.25" thickBot="1" x14ac:dyDescent="0.2">
      <c r="A10" s="30" t="s">
        <v>27</v>
      </c>
      <c r="D10" s="29"/>
      <c r="E10" s="28" t="s">
        <v>26</v>
      </c>
    </row>
    <row r="11" spans="1:8" s="28" customFormat="1" ht="14.25" thickBot="1" x14ac:dyDescent="0.2">
      <c r="A11" s="30"/>
    </row>
    <row r="12" spans="1:8" s="28" customFormat="1" ht="14.25" thickBot="1" x14ac:dyDescent="0.2">
      <c r="A12" s="30" t="s">
        <v>28</v>
      </c>
      <c r="D12" s="29"/>
      <c r="E12" s="28" t="s">
        <v>26</v>
      </c>
    </row>
    <row r="13" spans="1:8" s="28" customFormat="1" ht="14.25" thickBot="1" x14ac:dyDescent="0.2">
      <c r="A13" s="30"/>
    </row>
    <row r="14" spans="1:8" s="28" customFormat="1" ht="14.25" thickBot="1" x14ac:dyDescent="0.2">
      <c r="A14" s="30" t="s">
        <v>29</v>
      </c>
      <c r="D14" s="29"/>
      <c r="E14" s="28" t="s">
        <v>26</v>
      </c>
    </row>
    <row r="15" spans="1:8" s="28" customFormat="1" ht="14.25" thickBot="1" x14ac:dyDescent="0.2">
      <c r="A15" s="30" t="s">
        <v>30</v>
      </c>
    </row>
    <row r="16" spans="1:8" s="28" customFormat="1" ht="14.25" thickBot="1" x14ac:dyDescent="0.2">
      <c r="A16" s="30" t="s">
        <v>31</v>
      </c>
      <c r="D16" s="29"/>
      <c r="E16" s="28" t="s">
        <v>26</v>
      </c>
    </row>
    <row r="17" spans="1:18" s="28" customFormat="1" ht="14.25" thickBot="1" x14ac:dyDescent="0.2">
      <c r="A17" s="30"/>
    </row>
    <row r="18" spans="1:18" s="28" customFormat="1" ht="14.25" thickBot="1" x14ac:dyDescent="0.2">
      <c r="A18" s="30" t="s">
        <v>32</v>
      </c>
      <c r="E18" s="29"/>
      <c r="F18" s="28" t="s">
        <v>26</v>
      </c>
    </row>
    <row r="19" spans="1:18" s="28" customFormat="1" x14ac:dyDescent="0.15"/>
    <row r="20" spans="1:18" ht="14.25" thickBot="1" x14ac:dyDescent="0.2">
      <c r="A20" s="21" t="s">
        <v>33</v>
      </c>
      <c r="K20" t="s">
        <v>41</v>
      </c>
    </row>
    <row r="21" spans="1:18" ht="44.25" customHeight="1" x14ac:dyDescent="0.15">
      <c r="B21" s="11" t="s">
        <v>10</v>
      </c>
      <c r="C21" s="10" t="s">
        <v>4</v>
      </c>
      <c r="D21" s="10" t="s">
        <v>5</v>
      </c>
      <c r="E21" s="10" t="s">
        <v>6</v>
      </c>
      <c r="F21" s="10" t="s">
        <v>42</v>
      </c>
      <c r="G21" s="10" t="s">
        <v>7</v>
      </c>
      <c r="H21" s="36" t="s">
        <v>43</v>
      </c>
      <c r="I21" s="7" t="s">
        <v>9</v>
      </c>
      <c r="K21" s="11" t="s">
        <v>10</v>
      </c>
      <c r="L21" s="10" t="s">
        <v>4</v>
      </c>
      <c r="M21" s="10" t="s">
        <v>5</v>
      </c>
      <c r="N21" s="10" t="s">
        <v>6</v>
      </c>
      <c r="O21" s="10" t="s">
        <v>42</v>
      </c>
      <c r="P21" s="10" t="s">
        <v>7</v>
      </c>
      <c r="Q21" s="36" t="s">
        <v>43</v>
      </c>
      <c r="R21" s="7" t="s">
        <v>9</v>
      </c>
    </row>
    <row r="22" spans="1:18" ht="21" customHeight="1" x14ac:dyDescent="0.15">
      <c r="B22" s="1" t="s">
        <v>13</v>
      </c>
      <c r="C22" s="23"/>
      <c r="D22" s="24"/>
      <c r="E22" s="2">
        <f>D22*1.65</f>
        <v>0</v>
      </c>
      <c r="F22" s="24"/>
      <c r="G22" s="24"/>
      <c r="H22" s="2">
        <f>(F22+G22)*1.65</f>
        <v>0</v>
      </c>
      <c r="I22" s="8" t="str">
        <f t="shared" ref="I22:I27" si="0">IF(C22-E22&gt;0,"適","不適")</f>
        <v>不適</v>
      </c>
      <c r="K22" s="1" t="s">
        <v>13</v>
      </c>
      <c r="L22" s="23">
        <v>10</v>
      </c>
      <c r="M22" s="24">
        <v>3</v>
      </c>
      <c r="N22" s="2">
        <f>M22*1.65</f>
        <v>4.9499999999999993</v>
      </c>
      <c r="O22" s="24">
        <v>3</v>
      </c>
      <c r="P22" s="24"/>
      <c r="Q22" s="2">
        <f>(O22+P22)*1.65</f>
        <v>4.9499999999999993</v>
      </c>
      <c r="R22" s="8" t="str">
        <f t="shared" ref="R22:R27" si="1">IF(L22-N22&gt;0,"適","不適")</f>
        <v>適</v>
      </c>
    </row>
    <row r="23" spans="1:18" ht="21" customHeight="1" x14ac:dyDescent="0.15">
      <c r="B23" s="1" t="s">
        <v>14</v>
      </c>
      <c r="C23" s="23"/>
      <c r="D23" s="24"/>
      <c r="E23" s="2">
        <f>D23*3.3</f>
        <v>0</v>
      </c>
      <c r="F23" s="24"/>
      <c r="G23" s="24"/>
      <c r="H23" s="2">
        <f>(F23+G23)*3.3</f>
        <v>0</v>
      </c>
      <c r="I23" s="8" t="str">
        <f t="shared" si="0"/>
        <v>不適</v>
      </c>
      <c r="K23" s="1" t="s">
        <v>14</v>
      </c>
      <c r="L23" s="23">
        <v>20</v>
      </c>
      <c r="M23" s="24">
        <v>5</v>
      </c>
      <c r="N23" s="2">
        <f>M23*3.3</f>
        <v>16.5</v>
      </c>
      <c r="O23" s="24">
        <v>4</v>
      </c>
      <c r="P23" s="24">
        <v>1</v>
      </c>
      <c r="Q23" s="2">
        <f>(O23+P23)*3.3</f>
        <v>16.5</v>
      </c>
      <c r="R23" s="8" t="str">
        <f t="shared" si="1"/>
        <v>適</v>
      </c>
    </row>
    <row r="24" spans="1:18" ht="21" customHeight="1" x14ac:dyDescent="0.15">
      <c r="B24" s="1" t="s">
        <v>0</v>
      </c>
      <c r="C24" s="23"/>
      <c r="D24" s="24"/>
      <c r="E24" s="2">
        <f>D24*1.98</f>
        <v>0</v>
      </c>
      <c r="F24" s="24"/>
      <c r="G24" s="24"/>
      <c r="H24" s="2">
        <f>(F24+G24)*1.98</f>
        <v>0</v>
      </c>
      <c r="I24" s="8" t="str">
        <f t="shared" si="0"/>
        <v>不適</v>
      </c>
      <c r="K24" s="1" t="s">
        <v>0</v>
      </c>
      <c r="L24" s="23">
        <v>25</v>
      </c>
      <c r="M24" s="24">
        <v>10</v>
      </c>
      <c r="N24" s="2">
        <f>M24*1.98</f>
        <v>19.8</v>
      </c>
      <c r="O24" s="24">
        <v>8</v>
      </c>
      <c r="P24" s="24">
        <v>2</v>
      </c>
      <c r="Q24" s="2">
        <f>(O24+P24)*1.98</f>
        <v>19.8</v>
      </c>
      <c r="R24" s="8" t="str">
        <f t="shared" si="1"/>
        <v>適</v>
      </c>
    </row>
    <row r="25" spans="1:18" ht="21" customHeight="1" x14ac:dyDescent="0.15">
      <c r="B25" s="1" t="s">
        <v>1</v>
      </c>
      <c r="C25" s="23"/>
      <c r="D25" s="24"/>
      <c r="E25" s="2">
        <f>D25*1.98</f>
        <v>0</v>
      </c>
      <c r="F25" s="24"/>
      <c r="G25" s="24"/>
      <c r="H25" s="2">
        <f t="shared" ref="H25:H27" si="2">(F25+G25)*1.98</f>
        <v>0</v>
      </c>
      <c r="I25" s="8" t="str">
        <f t="shared" si="0"/>
        <v>不適</v>
      </c>
      <c r="K25" s="1" t="s">
        <v>1</v>
      </c>
      <c r="L25" s="23">
        <v>30</v>
      </c>
      <c r="M25" s="24">
        <v>15</v>
      </c>
      <c r="N25" s="2">
        <f>M25*1.98</f>
        <v>29.7</v>
      </c>
      <c r="O25" s="24">
        <v>10</v>
      </c>
      <c r="P25" s="24">
        <v>2</v>
      </c>
      <c r="Q25" s="2">
        <f t="shared" ref="Q25:Q27" si="3">(O25+P25)*1.98</f>
        <v>23.759999999999998</v>
      </c>
      <c r="R25" s="8" t="str">
        <f t="shared" si="1"/>
        <v>適</v>
      </c>
    </row>
    <row r="26" spans="1:18" ht="21" customHeight="1" x14ac:dyDescent="0.15">
      <c r="B26" s="1" t="s">
        <v>2</v>
      </c>
      <c r="C26" s="23"/>
      <c r="D26" s="24"/>
      <c r="E26" s="2">
        <f>D26*1.98</f>
        <v>0</v>
      </c>
      <c r="F26" s="24"/>
      <c r="G26" s="24"/>
      <c r="H26" s="2">
        <f t="shared" si="2"/>
        <v>0</v>
      </c>
      <c r="I26" s="8" t="str">
        <f t="shared" si="0"/>
        <v>不適</v>
      </c>
      <c r="K26" s="1" t="s">
        <v>2</v>
      </c>
      <c r="L26" s="23">
        <v>45</v>
      </c>
      <c r="M26" s="24">
        <v>20</v>
      </c>
      <c r="N26" s="2">
        <f>M26*1.98</f>
        <v>39.6</v>
      </c>
      <c r="O26" s="24">
        <v>15</v>
      </c>
      <c r="P26" s="24">
        <v>2</v>
      </c>
      <c r="Q26" s="2">
        <f t="shared" si="3"/>
        <v>33.659999999999997</v>
      </c>
      <c r="R26" s="8" t="str">
        <f t="shared" si="1"/>
        <v>適</v>
      </c>
    </row>
    <row r="27" spans="1:18" ht="21" customHeight="1" thickBot="1" x14ac:dyDescent="0.2">
      <c r="B27" s="4" t="s">
        <v>3</v>
      </c>
      <c r="C27" s="25"/>
      <c r="D27" s="26"/>
      <c r="E27" s="5">
        <f>D27*1.98</f>
        <v>0</v>
      </c>
      <c r="F27" s="26"/>
      <c r="G27" s="26"/>
      <c r="H27" s="5">
        <f t="shared" si="2"/>
        <v>0</v>
      </c>
      <c r="I27" s="9" t="str">
        <f t="shared" si="0"/>
        <v>不適</v>
      </c>
      <c r="K27" s="4" t="s">
        <v>3</v>
      </c>
      <c r="L27" s="25">
        <v>60</v>
      </c>
      <c r="M27" s="26">
        <v>25</v>
      </c>
      <c r="N27" s="5">
        <f>M27*1.98</f>
        <v>49.5</v>
      </c>
      <c r="O27" s="26">
        <v>18</v>
      </c>
      <c r="P27" s="26">
        <v>2</v>
      </c>
      <c r="Q27" s="5">
        <f t="shared" si="3"/>
        <v>39.6</v>
      </c>
      <c r="R27" s="9" t="str">
        <f t="shared" si="1"/>
        <v>適</v>
      </c>
    </row>
    <row r="28" spans="1:18" x14ac:dyDescent="0.15">
      <c r="B28" s="52" t="s">
        <v>58</v>
      </c>
    </row>
    <row r="30" spans="1:18" ht="14.25" thickBot="1" x14ac:dyDescent="0.2">
      <c r="A30" s="21" t="s">
        <v>34</v>
      </c>
    </row>
    <row r="31" spans="1:18" ht="15" customHeight="1" thickBot="1" x14ac:dyDescent="0.2">
      <c r="A31" s="12" t="s">
        <v>52</v>
      </c>
      <c r="B31" t="s">
        <v>51</v>
      </c>
      <c r="F31" s="40"/>
      <c r="G31" s="27"/>
      <c r="H31" t="s">
        <v>11</v>
      </c>
    </row>
    <row r="32" spans="1:18" ht="15" customHeight="1" thickBot="1" x14ac:dyDescent="0.2">
      <c r="A32" s="12"/>
      <c r="F32" s="42"/>
    </row>
    <row r="33" spans="1:8" ht="15" customHeight="1" thickBot="1" x14ac:dyDescent="0.2">
      <c r="A33" s="12" t="s">
        <v>53</v>
      </c>
      <c r="B33" t="s">
        <v>54</v>
      </c>
      <c r="E33" s="41"/>
      <c r="F33" s="40"/>
      <c r="G33" s="27"/>
      <c r="H33" t="s">
        <v>11</v>
      </c>
    </row>
    <row r="34" spans="1:8" ht="15" customHeight="1" thickBot="1" x14ac:dyDescent="0.2">
      <c r="A34" s="12"/>
      <c r="E34" s="41"/>
      <c r="F34" s="42"/>
      <c r="G34" t="s">
        <v>56</v>
      </c>
    </row>
    <row r="35" spans="1:8" ht="33" customHeight="1" x14ac:dyDescent="0.15">
      <c r="B35" s="13" t="s">
        <v>10</v>
      </c>
      <c r="C35" s="10" t="s">
        <v>7</v>
      </c>
      <c r="D35" s="14" t="s">
        <v>12</v>
      </c>
    </row>
    <row r="36" spans="1:8" ht="21" customHeight="1" x14ac:dyDescent="0.15">
      <c r="B36" s="1" t="s">
        <v>15</v>
      </c>
      <c r="C36" s="3">
        <f>G22</f>
        <v>0</v>
      </c>
      <c r="D36" s="17">
        <f>C36*0.3334</f>
        <v>0</v>
      </c>
    </row>
    <row r="37" spans="1:8" ht="21" customHeight="1" x14ac:dyDescent="0.15">
      <c r="B37" s="1" t="s">
        <v>16</v>
      </c>
      <c r="C37" s="3">
        <f t="shared" ref="C37:C40" si="4">G23</f>
        <v>0</v>
      </c>
      <c r="D37" s="17">
        <f>C37*0.1667</f>
        <v>0</v>
      </c>
    </row>
    <row r="38" spans="1:8" ht="21" customHeight="1" x14ac:dyDescent="0.15">
      <c r="B38" s="1" t="s">
        <v>17</v>
      </c>
      <c r="C38" s="3">
        <f t="shared" si="4"/>
        <v>0</v>
      </c>
      <c r="D38" s="17">
        <f>C38*0.1667</f>
        <v>0</v>
      </c>
    </row>
    <row r="39" spans="1:8" ht="21" customHeight="1" x14ac:dyDescent="0.15">
      <c r="B39" s="1" t="s">
        <v>18</v>
      </c>
      <c r="C39" s="3">
        <f t="shared" si="4"/>
        <v>0</v>
      </c>
      <c r="D39" s="17">
        <f>C39*0.05</f>
        <v>0</v>
      </c>
    </row>
    <row r="40" spans="1:8" ht="21" customHeight="1" x14ac:dyDescent="0.15">
      <c r="B40" s="1" t="s">
        <v>19</v>
      </c>
      <c r="C40" s="3">
        <f t="shared" si="4"/>
        <v>0</v>
      </c>
      <c r="D40" s="17">
        <f>C40*0.034</f>
        <v>0</v>
      </c>
    </row>
    <row r="41" spans="1:8" ht="21" customHeight="1" thickBot="1" x14ac:dyDescent="0.2">
      <c r="B41" s="4" t="s">
        <v>20</v>
      </c>
      <c r="C41" s="6">
        <f>G27</f>
        <v>0</v>
      </c>
      <c r="D41" s="18">
        <f>C41*0.034</f>
        <v>0</v>
      </c>
    </row>
    <row r="42" spans="1:8" ht="21" customHeight="1" thickBot="1" x14ac:dyDescent="0.2">
      <c r="B42" s="15" t="s">
        <v>21</v>
      </c>
      <c r="C42" s="16">
        <f>SUM(C36:C41)</f>
        <v>0</v>
      </c>
      <c r="D42" s="19">
        <f>SUM(D36:D41)</f>
        <v>0</v>
      </c>
      <c r="E42" s="53" t="s">
        <v>22</v>
      </c>
      <c r="F42" s="54"/>
      <c r="G42" s="20" t="str">
        <f>IF(G31&gt;D42,"適","不適")</f>
        <v>不適</v>
      </c>
    </row>
  </sheetData>
  <mergeCells count="7">
    <mergeCell ref="E42:F42"/>
    <mergeCell ref="A1:H1"/>
    <mergeCell ref="F3:G3"/>
    <mergeCell ref="F4:G4"/>
    <mergeCell ref="F5:G5"/>
    <mergeCell ref="C6:D6"/>
    <mergeCell ref="E6:G6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一般型</vt:lpstr>
      <vt:lpstr>幼稚園型</vt:lpstr>
      <vt:lpstr>余裕活用型</vt:lpstr>
      <vt:lpstr>一般型!Print_Area</vt:lpstr>
      <vt:lpstr>余裕活用型!Print_Area</vt:lpstr>
      <vt:lpstr>幼稚園型!Print_Area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2020-09-09T01:35:07Z</cp:lastPrinted>
  <dcterms:created xsi:type="dcterms:W3CDTF">2014-10-03T04:12:32Z</dcterms:created>
  <dcterms:modified xsi:type="dcterms:W3CDTF">2020-09-09T06:31:00Z</dcterms:modified>
</cp:coreProperties>
</file>