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\\Fs00e\共有フォルダ32\12104080-440国保健康づくり推進班\10 特定健診・特定保健指導\●_交付金関係(R4福祉班より)\02 法定報告\H30法定報告（R1年度集計）\03 保険者通知＆HP掲載\HP\202402_差し替え\"/>
    </mc:Choice>
  </mc:AlternateContent>
  <xr:revisionPtr revIDLastSave="0" documentId="13_ncr:1_{65726F2C-E46C-432D-BE02-613F9FBDF469}" xr6:coauthVersionLast="36" xr6:coauthVersionMax="36" xr10:uidLastSave="{00000000-0000-0000-0000-000000000000}"/>
  <bookViews>
    <workbookView xWindow="0" yWindow="0" windowWidth="19200" windowHeight="11610" xr2:uid="{00000000-000D-0000-FFFF-FFFF00000000}"/>
  </bookViews>
  <sheets>
    <sheet name="TKCA015_男性" sheetId="1" r:id="rId1"/>
    <sheet name="TKCA015_女性" sheetId="2" r:id="rId2"/>
    <sheet name="TKCA015_総計" sheetId="3" r:id="rId3"/>
  </sheets>
  <externalReferences>
    <externalReference r:id="rId4"/>
  </externalReferenc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5" i="3" l="1"/>
  <c r="R55" i="3"/>
  <c r="Q55" i="3"/>
  <c r="O55" i="3"/>
  <c r="U55" i="3" s="1"/>
  <c r="K55" i="3"/>
  <c r="W55" i="3" s="1"/>
  <c r="G55" i="3"/>
  <c r="F55" i="3"/>
  <c r="D55" i="3"/>
  <c r="C55" i="3"/>
  <c r="T54" i="3"/>
  <c r="R54" i="3"/>
  <c r="Q54" i="3"/>
  <c r="O54" i="3"/>
  <c r="K54" i="3"/>
  <c r="W54" i="3" s="1"/>
  <c r="G54" i="3"/>
  <c r="J54" i="3" s="1"/>
  <c r="F54" i="3"/>
  <c r="D54" i="3"/>
  <c r="C54" i="3"/>
  <c r="T53" i="3"/>
  <c r="R53" i="3"/>
  <c r="Q53" i="3"/>
  <c r="O53" i="3"/>
  <c r="U53" i="3" s="1"/>
  <c r="K53" i="3"/>
  <c r="G53" i="3"/>
  <c r="F53" i="3"/>
  <c r="D53" i="3"/>
  <c r="C53" i="3"/>
  <c r="T52" i="3"/>
  <c r="R52" i="3"/>
  <c r="Q52" i="3"/>
  <c r="O52" i="3"/>
  <c r="K52" i="3"/>
  <c r="W52" i="3" s="1"/>
  <c r="G52" i="3"/>
  <c r="J52" i="3" s="1"/>
  <c r="F52" i="3"/>
  <c r="D52" i="3"/>
  <c r="C52" i="3"/>
  <c r="P52" i="3" s="1"/>
  <c r="T51" i="3"/>
  <c r="R51" i="3"/>
  <c r="Q51" i="3"/>
  <c r="O51" i="3"/>
  <c r="S51" i="3" s="1"/>
  <c r="K51" i="3"/>
  <c r="G51" i="3"/>
  <c r="F51" i="3"/>
  <c r="D51" i="3"/>
  <c r="V51" i="3" s="1"/>
  <c r="C51" i="3"/>
  <c r="T50" i="3"/>
  <c r="R50" i="3"/>
  <c r="Q50" i="3"/>
  <c r="O50" i="3"/>
  <c r="K50" i="3"/>
  <c r="G50" i="3"/>
  <c r="F50" i="3"/>
  <c r="D50" i="3"/>
  <c r="C50" i="3"/>
  <c r="T49" i="3"/>
  <c r="R49" i="3"/>
  <c r="S49" i="3" s="1"/>
  <c r="Q49" i="3"/>
  <c r="O49" i="3"/>
  <c r="U49" i="3" s="1"/>
  <c r="K49" i="3"/>
  <c r="W49" i="3" s="1"/>
  <c r="G49" i="3"/>
  <c r="F49" i="3"/>
  <c r="D49" i="3"/>
  <c r="V49" i="3" s="1"/>
  <c r="C49" i="3"/>
  <c r="P49" i="3" s="1"/>
  <c r="T48" i="3"/>
  <c r="R48" i="3"/>
  <c r="Q48" i="3"/>
  <c r="O48" i="3"/>
  <c r="K48" i="3"/>
  <c r="W48" i="3" s="1"/>
  <c r="G48" i="3"/>
  <c r="F48" i="3"/>
  <c r="D48" i="3"/>
  <c r="C48" i="3"/>
  <c r="T47" i="3"/>
  <c r="R47" i="3"/>
  <c r="Q47" i="3"/>
  <c r="O47" i="3"/>
  <c r="S47" i="3" s="1"/>
  <c r="K47" i="3"/>
  <c r="G47" i="3"/>
  <c r="F47" i="3"/>
  <c r="E47" i="3"/>
  <c r="D47" i="3"/>
  <c r="C47" i="3"/>
  <c r="T46" i="3"/>
  <c r="R46" i="3"/>
  <c r="Q46" i="3"/>
  <c r="O46" i="3"/>
  <c r="K46" i="3"/>
  <c r="G46" i="3"/>
  <c r="J46" i="3" s="1"/>
  <c r="F46" i="3"/>
  <c r="D46" i="3"/>
  <c r="C46" i="3"/>
  <c r="P46" i="3" s="1"/>
  <c r="T45" i="3"/>
  <c r="R45" i="3"/>
  <c r="Q45" i="3"/>
  <c r="O45" i="3"/>
  <c r="U45" i="3" s="1"/>
  <c r="K45" i="3"/>
  <c r="G45" i="3"/>
  <c r="F45" i="3"/>
  <c r="D45" i="3"/>
  <c r="C45" i="3"/>
  <c r="T44" i="3"/>
  <c r="R44" i="3"/>
  <c r="Q44" i="3"/>
  <c r="O44" i="3"/>
  <c r="K44" i="3"/>
  <c r="W44" i="3" s="1"/>
  <c r="G44" i="3"/>
  <c r="J44" i="3" s="1"/>
  <c r="F44" i="3"/>
  <c r="D44" i="3"/>
  <c r="C44" i="3"/>
  <c r="P44" i="3" s="1"/>
  <c r="T43" i="3"/>
  <c r="R43" i="3"/>
  <c r="Q43" i="3"/>
  <c r="O43" i="3"/>
  <c r="K43" i="3"/>
  <c r="G43" i="3"/>
  <c r="J43" i="3" s="1"/>
  <c r="F43" i="3"/>
  <c r="D43" i="3"/>
  <c r="C43" i="3"/>
  <c r="W42" i="3"/>
  <c r="T42" i="3"/>
  <c r="R42" i="3"/>
  <c r="Q42" i="3"/>
  <c r="O42" i="3"/>
  <c r="K42" i="3"/>
  <c r="G42" i="3"/>
  <c r="F42" i="3"/>
  <c r="D42" i="3"/>
  <c r="C42" i="3"/>
  <c r="T41" i="3"/>
  <c r="S41" i="3"/>
  <c r="R41" i="3"/>
  <c r="Q41" i="3"/>
  <c r="O41" i="3"/>
  <c r="U41" i="3" s="1"/>
  <c r="K41" i="3"/>
  <c r="G41" i="3"/>
  <c r="F41" i="3"/>
  <c r="D41" i="3"/>
  <c r="V41" i="3" s="1"/>
  <c r="C41" i="3"/>
  <c r="P41" i="3" s="1"/>
  <c r="T40" i="3"/>
  <c r="R40" i="3"/>
  <c r="Q40" i="3"/>
  <c r="O40" i="3"/>
  <c r="K40" i="3"/>
  <c r="W40" i="3" s="1"/>
  <c r="G40" i="3"/>
  <c r="F40" i="3"/>
  <c r="D40" i="3"/>
  <c r="C40" i="3"/>
  <c r="T39" i="3"/>
  <c r="R39" i="3"/>
  <c r="S39" i="3" s="1"/>
  <c r="Q39" i="3"/>
  <c r="O39" i="3"/>
  <c r="U39" i="3" s="1"/>
  <c r="K39" i="3"/>
  <c r="W39" i="3" s="1"/>
  <c r="G39" i="3"/>
  <c r="F39" i="3"/>
  <c r="D39" i="3"/>
  <c r="V39" i="3" s="1"/>
  <c r="C39" i="3"/>
  <c r="P39" i="3" s="1"/>
  <c r="T38" i="3"/>
  <c r="R38" i="3"/>
  <c r="Q38" i="3"/>
  <c r="O38" i="3"/>
  <c r="K38" i="3"/>
  <c r="W38" i="3" s="1"/>
  <c r="G38" i="3"/>
  <c r="F38" i="3"/>
  <c r="D38" i="3"/>
  <c r="C38" i="3"/>
  <c r="P38" i="3" s="1"/>
  <c r="T37" i="3"/>
  <c r="R37" i="3"/>
  <c r="S37" i="3" s="1"/>
  <c r="Q37" i="3"/>
  <c r="O37" i="3"/>
  <c r="U37" i="3" s="1"/>
  <c r="K37" i="3"/>
  <c r="W37" i="3" s="1"/>
  <c r="G37" i="3"/>
  <c r="F37" i="3"/>
  <c r="D37" i="3"/>
  <c r="C37" i="3"/>
  <c r="T36" i="3"/>
  <c r="R36" i="3"/>
  <c r="Q36" i="3"/>
  <c r="O36" i="3"/>
  <c r="K36" i="3"/>
  <c r="G36" i="3"/>
  <c r="F36" i="3"/>
  <c r="D36" i="3"/>
  <c r="C36" i="3"/>
  <c r="P36" i="3" s="1"/>
  <c r="T35" i="3"/>
  <c r="R35" i="3"/>
  <c r="Q35" i="3"/>
  <c r="O35" i="3"/>
  <c r="U35" i="3" s="1"/>
  <c r="K35" i="3"/>
  <c r="W35" i="3" s="1"/>
  <c r="G35" i="3"/>
  <c r="F35" i="3"/>
  <c r="D35" i="3"/>
  <c r="C35" i="3"/>
  <c r="T34" i="3"/>
  <c r="R34" i="3"/>
  <c r="Q34" i="3"/>
  <c r="O34" i="3"/>
  <c r="K34" i="3"/>
  <c r="W34" i="3" s="1"/>
  <c r="J34" i="3"/>
  <c r="G34" i="3"/>
  <c r="F34" i="3"/>
  <c r="D34" i="3"/>
  <c r="C34" i="3"/>
  <c r="E34" i="3" s="1"/>
  <c r="T33" i="3"/>
  <c r="R33" i="3"/>
  <c r="S33" i="3" s="1"/>
  <c r="Q33" i="3"/>
  <c r="O33" i="3"/>
  <c r="U33" i="3" s="1"/>
  <c r="K33" i="3"/>
  <c r="W33" i="3" s="1"/>
  <c r="G33" i="3"/>
  <c r="F33" i="3"/>
  <c r="D33" i="3"/>
  <c r="V33" i="3" s="1"/>
  <c r="X33" i="3" s="1"/>
  <c r="C33" i="3"/>
  <c r="P33" i="3" s="1"/>
  <c r="T32" i="3"/>
  <c r="R32" i="3"/>
  <c r="Q32" i="3"/>
  <c r="O32" i="3"/>
  <c r="K32" i="3"/>
  <c r="W32" i="3" s="1"/>
  <c r="G32" i="3"/>
  <c r="F32" i="3"/>
  <c r="D32" i="3"/>
  <c r="C32" i="3"/>
  <c r="E32" i="3" s="1"/>
  <c r="T31" i="3"/>
  <c r="R31" i="3"/>
  <c r="Q31" i="3"/>
  <c r="O31" i="3"/>
  <c r="S31" i="3" s="1"/>
  <c r="K31" i="3"/>
  <c r="G31" i="3"/>
  <c r="F31" i="3"/>
  <c r="D31" i="3"/>
  <c r="C31" i="3"/>
  <c r="T30" i="3"/>
  <c r="R30" i="3"/>
  <c r="Q30" i="3"/>
  <c r="O30" i="3"/>
  <c r="K30" i="3"/>
  <c r="W30" i="3" s="1"/>
  <c r="G30" i="3"/>
  <c r="J30" i="3" s="1"/>
  <c r="F30" i="3"/>
  <c r="D30" i="3"/>
  <c r="C30" i="3"/>
  <c r="E30" i="3" s="1"/>
  <c r="U29" i="3"/>
  <c r="T29" i="3"/>
  <c r="R29" i="3"/>
  <c r="Q29" i="3"/>
  <c r="O29" i="3"/>
  <c r="S29" i="3" s="1"/>
  <c r="K29" i="3"/>
  <c r="G29" i="3"/>
  <c r="F29" i="3"/>
  <c r="D29" i="3"/>
  <c r="C29" i="3"/>
  <c r="T28" i="3"/>
  <c r="R28" i="3"/>
  <c r="Q28" i="3"/>
  <c r="O28" i="3"/>
  <c r="K28" i="3"/>
  <c r="G28" i="3"/>
  <c r="F28" i="3"/>
  <c r="D28" i="3"/>
  <c r="C28" i="3"/>
  <c r="T27" i="3"/>
  <c r="U27" i="3" s="1"/>
  <c r="R27" i="3"/>
  <c r="Q27" i="3"/>
  <c r="O27" i="3"/>
  <c r="K27" i="3"/>
  <c r="W27" i="3" s="1"/>
  <c r="G27" i="3"/>
  <c r="F27" i="3"/>
  <c r="D27" i="3"/>
  <c r="C27" i="3"/>
  <c r="T26" i="3"/>
  <c r="R26" i="3"/>
  <c r="Q26" i="3"/>
  <c r="O26" i="3"/>
  <c r="S26" i="3" s="1"/>
  <c r="K26" i="3"/>
  <c r="W26" i="3" s="1"/>
  <c r="G26" i="3"/>
  <c r="F26" i="3"/>
  <c r="D26" i="3"/>
  <c r="V26" i="3" s="1"/>
  <c r="C26" i="3"/>
  <c r="T25" i="3"/>
  <c r="R25" i="3"/>
  <c r="Q25" i="3"/>
  <c r="O25" i="3"/>
  <c r="S25" i="3" s="1"/>
  <c r="K25" i="3"/>
  <c r="W25" i="3" s="1"/>
  <c r="G25" i="3"/>
  <c r="F25" i="3"/>
  <c r="D25" i="3"/>
  <c r="C25" i="3"/>
  <c r="T24" i="3"/>
  <c r="R24" i="3"/>
  <c r="Q24" i="3"/>
  <c r="O24" i="3"/>
  <c r="K24" i="3"/>
  <c r="W24" i="3" s="1"/>
  <c r="G24" i="3"/>
  <c r="F24" i="3"/>
  <c r="D24" i="3"/>
  <c r="C24" i="3"/>
  <c r="T23" i="3"/>
  <c r="R23" i="3"/>
  <c r="Q23" i="3"/>
  <c r="O23" i="3"/>
  <c r="U23" i="3" s="1"/>
  <c r="K23" i="3"/>
  <c r="W23" i="3" s="1"/>
  <c r="G23" i="3"/>
  <c r="F23" i="3"/>
  <c r="D23" i="3"/>
  <c r="C23" i="3"/>
  <c r="T22" i="3"/>
  <c r="R22" i="3"/>
  <c r="Q22" i="3"/>
  <c r="O22" i="3"/>
  <c r="U22" i="3" s="1"/>
  <c r="K22" i="3"/>
  <c r="W22" i="3" s="1"/>
  <c r="G22" i="3"/>
  <c r="F22" i="3"/>
  <c r="D22" i="3"/>
  <c r="C22" i="3"/>
  <c r="T21" i="3"/>
  <c r="R21" i="3"/>
  <c r="Q21" i="3"/>
  <c r="O21" i="3"/>
  <c r="K21" i="3"/>
  <c r="W21" i="3" s="1"/>
  <c r="G21" i="3"/>
  <c r="F21" i="3"/>
  <c r="D21" i="3"/>
  <c r="C21" i="3"/>
  <c r="T20" i="3"/>
  <c r="R20" i="3"/>
  <c r="Q20" i="3"/>
  <c r="O20" i="3"/>
  <c r="S20" i="3" s="1"/>
  <c r="K20" i="3"/>
  <c r="G20" i="3"/>
  <c r="F20" i="3"/>
  <c r="D20" i="3"/>
  <c r="C20" i="3"/>
  <c r="T19" i="3"/>
  <c r="R19" i="3"/>
  <c r="Q19" i="3"/>
  <c r="O19" i="3"/>
  <c r="K19" i="3"/>
  <c r="W19" i="3" s="1"/>
  <c r="G19" i="3"/>
  <c r="F19" i="3"/>
  <c r="D19" i="3"/>
  <c r="V19" i="3" s="1"/>
  <c r="C19" i="3"/>
  <c r="T18" i="3"/>
  <c r="R18" i="3"/>
  <c r="S18" i="3" s="1"/>
  <c r="Q18" i="3"/>
  <c r="O18" i="3"/>
  <c r="U18" i="3" s="1"/>
  <c r="K18" i="3"/>
  <c r="G18" i="3"/>
  <c r="F18" i="3"/>
  <c r="D18" i="3"/>
  <c r="N18" i="3" s="1"/>
  <c r="C18" i="3"/>
  <c r="T17" i="3"/>
  <c r="R17" i="3"/>
  <c r="Q17" i="3"/>
  <c r="O17" i="3"/>
  <c r="K17" i="3"/>
  <c r="W17" i="3" s="1"/>
  <c r="G17" i="3"/>
  <c r="F17" i="3"/>
  <c r="D17" i="3"/>
  <c r="J17" i="3" s="1"/>
  <c r="C17" i="3"/>
  <c r="T16" i="3"/>
  <c r="R16" i="3"/>
  <c r="S16" i="3" s="1"/>
  <c r="Q16" i="3"/>
  <c r="O16" i="3"/>
  <c r="U16" i="3" s="1"/>
  <c r="K16" i="3"/>
  <c r="G16" i="3"/>
  <c r="F16" i="3"/>
  <c r="D16" i="3"/>
  <c r="V16" i="3" s="1"/>
  <c r="C16" i="3"/>
  <c r="T15" i="3"/>
  <c r="R15" i="3"/>
  <c r="Q15" i="3"/>
  <c r="O15" i="3"/>
  <c r="U15" i="3" s="1"/>
  <c r="K15" i="3"/>
  <c r="W15" i="3" s="1"/>
  <c r="G15" i="3"/>
  <c r="F15" i="3"/>
  <c r="D15" i="3"/>
  <c r="N15" i="3" s="1"/>
  <c r="C15" i="3"/>
  <c r="T14" i="3"/>
  <c r="R14" i="3"/>
  <c r="Q14" i="3"/>
  <c r="O14" i="3"/>
  <c r="K14" i="3"/>
  <c r="W14" i="3" s="1"/>
  <c r="G14" i="3"/>
  <c r="F14" i="3"/>
  <c r="D14" i="3"/>
  <c r="C14" i="3"/>
  <c r="T13" i="3"/>
  <c r="R13" i="3"/>
  <c r="Q13" i="3"/>
  <c r="O13" i="3"/>
  <c r="K13" i="3"/>
  <c r="G13" i="3"/>
  <c r="F13" i="3"/>
  <c r="D13" i="3"/>
  <c r="C13" i="3"/>
  <c r="T12" i="3"/>
  <c r="R12" i="3"/>
  <c r="Q12" i="3"/>
  <c r="O12" i="3"/>
  <c r="S12" i="3" s="1"/>
  <c r="K12" i="3"/>
  <c r="G12" i="3"/>
  <c r="F12" i="3"/>
  <c r="D12" i="3"/>
  <c r="C12" i="3"/>
  <c r="T11" i="3"/>
  <c r="R11" i="3"/>
  <c r="Q11" i="3"/>
  <c r="O11" i="3"/>
  <c r="M11" i="3"/>
  <c r="N11" i="3" s="1"/>
  <c r="L11" i="3"/>
  <c r="K11" i="3"/>
  <c r="I11" i="3"/>
  <c r="H11" i="3"/>
  <c r="H8" i="3" s="1"/>
  <c r="G11" i="3"/>
  <c r="F11" i="3"/>
  <c r="D11" i="3"/>
  <c r="C11" i="3"/>
  <c r="T10" i="3"/>
  <c r="R10" i="3"/>
  <c r="Q10" i="3"/>
  <c r="O10" i="3"/>
  <c r="K10" i="3"/>
  <c r="G10" i="3"/>
  <c r="F10" i="3"/>
  <c r="D10" i="3"/>
  <c r="C10" i="3"/>
  <c r="T9" i="3"/>
  <c r="R9" i="3"/>
  <c r="Q9" i="3"/>
  <c r="O9" i="3"/>
  <c r="O8" i="3" s="1"/>
  <c r="K9" i="3"/>
  <c r="K8" i="3" s="1"/>
  <c r="G9" i="3"/>
  <c r="F9" i="3"/>
  <c r="D9" i="3"/>
  <c r="J9" i="3" s="1"/>
  <c r="C9" i="3"/>
  <c r="L8" i="3"/>
  <c r="I8" i="3"/>
  <c r="T55" i="2"/>
  <c r="R55" i="2"/>
  <c r="Q55" i="2"/>
  <c r="O55" i="2"/>
  <c r="K55" i="2"/>
  <c r="W55" i="2" s="1"/>
  <c r="G55" i="2"/>
  <c r="F55" i="2"/>
  <c r="D55" i="2"/>
  <c r="C55" i="2"/>
  <c r="T54" i="2"/>
  <c r="R54" i="2"/>
  <c r="Q54" i="2"/>
  <c r="O54" i="2"/>
  <c r="K54" i="2"/>
  <c r="W54" i="2" s="1"/>
  <c r="G54" i="2"/>
  <c r="F54" i="2"/>
  <c r="D54" i="2"/>
  <c r="C54" i="2"/>
  <c r="P54" i="2" s="1"/>
  <c r="T53" i="2"/>
  <c r="S53" i="2"/>
  <c r="R53" i="2"/>
  <c r="Q53" i="2"/>
  <c r="O53" i="2"/>
  <c r="K53" i="2"/>
  <c r="W53" i="2" s="1"/>
  <c r="G53" i="2"/>
  <c r="F53" i="2"/>
  <c r="D53" i="2"/>
  <c r="V53" i="2" s="1"/>
  <c r="C53" i="2"/>
  <c r="E53" i="2" s="1"/>
  <c r="T52" i="2"/>
  <c r="R52" i="2"/>
  <c r="Q52" i="2"/>
  <c r="O52" i="2"/>
  <c r="K52" i="2"/>
  <c r="W52" i="2" s="1"/>
  <c r="G52" i="2"/>
  <c r="F52" i="2"/>
  <c r="D52" i="2"/>
  <c r="C52" i="2"/>
  <c r="T51" i="2"/>
  <c r="R51" i="2"/>
  <c r="Q51" i="2"/>
  <c r="O51" i="2"/>
  <c r="U51" i="2" s="1"/>
  <c r="K51" i="2"/>
  <c r="G51" i="2"/>
  <c r="F51" i="2"/>
  <c r="D51" i="2"/>
  <c r="C51" i="2"/>
  <c r="W50" i="2"/>
  <c r="T50" i="2"/>
  <c r="R50" i="2"/>
  <c r="Q50" i="2"/>
  <c r="O50" i="2"/>
  <c r="K50" i="2"/>
  <c r="G50" i="2"/>
  <c r="F50" i="2"/>
  <c r="E50" i="2"/>
  <c r="D50" i="2"/>
  <c r="N50" i="2" s="1"/>
  <c r="C50" i="2"/>
  <c r="T49" i="2"/>
  <c r="R49" i="2"/>
  <c r="Q49" i="2"/>
  <c r="O49" i="2"/>
  <c r="K49" i="2"/>
  <c r="W49" i="2" s="1"/>
  <c r="G49" i="2"/>
  <c r="F49" i="2"/>
  <c r="D49" i="2"/>
  <c r="V49" i="2" s="1"/>
  <c r="C49" i="2"/>
  <c r="T48" i="2"/>
  <c r="W48" i="2" s="1"/>
  <c r="R48" i="2"/>
  <c r="Q48" i="2"/>
  <c r="O48" i="2"/>
  <c r="K48" i="2"/>
  <c r="G48" i="2"/>
  <c r="F48" i="2"/>
  <c r="D48" i="2"/>
  <c r="C48" i="2"/>
  <c r="P48" i="2" s="1"/>
  <c r="T47" i="2"/>
  <c r="S47" i="2"/>
  <c r="R47" i="2"/>
  <c r="Q47" i="2"/>
  <c r="O47" i="2"/>
  <c r="K47" i="2"/>
  <c r="W47" i="2" s="1"/>
  <c r="G47" i="2"/>
  <c r="F47" i="2"/>
  <c r="D47" i="2"/>
  <c r="V47" i="2" s="1"/>
  <c r="C47" i="2"/>
  <c r="T46" i="2"/>
  <c r="R46" i="2"/>
  <c r="Q46" i="2"/>
  <c r="O46" i="2"/>
  <c r="V46" i="2" s="1"/>
  <c r="K46" i="2"/>
  <c r="W46" i="2" s="1"/>
  <c r="G46" i="2"/>
  <c r="F46" i="2"/>
  <c r="D46" i="2"/>
  <c r="C46" i="2"/>
  <c r="T45" i="2"/>
  <c r="R45" i="2"/>
  <c r="Q45" i="2"/>
  <c r="O45" i="2"/>
  <c r="K45" i="2"/>
  <c r="W45" i="2" s="1"/>
  <c r="G45" i="2"/>
  <c r="F45" i="2"/>
  <c r="D45" i="2"/>
  <c r="C45" i="2"/>
  <c r="E45" i="2" s="1"/>
  <c r="T44" i="2"/>
  <c r="R44" i="2"/>
  <c r="Q44" i="2"/>
  <c r="O44" i="2"/>
  <c r="K44" i="2"/>
  <c r="W44" i="2" s="1"/>
  <c r="G44" i="2"/>
  <c r="F44" i="2"/>
  <c r="D44" i="2"/>
  <c r="J44" i="2" s="1"/>
  <c r="C44" i="2"/>
  <c r="T43" i="2"/>
  <c r="R43" i="2"/>
  <c r="Q43" i="2"/>
  <c r="O43" i="2"/>
  <c r="K43" i="2"/>
  <c r="W43" i="2" s="1"/>
  <c r="G43" i="2"/>
  <c r="F43" i="2"/>
  <c r="D43" i="2"/>
  <c r="C43" i="2"/>
  <c r="P43" i="2" s="1"/>
  <c r="T42" i="2"/>
  <c r="R42" i="2"/>
  <c r="Q42" i="2"/>
  <c r="O42" i="2"/>
  <c r="U42" i="2" s="1"/>
  <c r="K42" i="2"/>
  <c r="W42" i="2" s="1"/>
  <c r="G42" i="2"/>
  <c r="F42" i="2"/>
  <c r="D42" i="2"/>
  <c r="N42" i="2" s="1"/>
  <c r="C42" i="2"/>
  <c r="W41" i="2"/>
  <c r="T41" i="2"/>
  <c r="R41" i="2"/>
  <c r="Q41" i="2"/>
  <c r="O41" i="2"/>
  <c r="P41" i="2" s="1"/>
  <c r="K41" i="2"/>
  <c r="G41" i="2"/>
  <c r="F41" i="2"/>
  <c r="D41" i="2"/>
  <c r="C41" i="2"/>
  <c r="T40" i="2"/>
  <c r="R40" i="2"/>
  <c r="Q40" i="2"/>
  <c r="O40" i="2"/>
  <c r="K40" i="2"/>
  <c r="G40" i="2"/>
  <c r="F40" i="2"/>
  <c r="D40" i="2"/>
  <c r="C40" i="2"/>
  <c r="P40" i="2" s="1"/>
  <c r="T39" i="2"/>
  <c r="R39" i="2"/>
  <c r="Q39" i="2"/>
  <c r="O39" i="2"/>
  <c r="K39" i="2"/>
  <c r="W39" i="2" s="1"/>
  <c r="G39" i="2"/>
  <c r="F39" i="2"/>
  <c r="D39" i="2"/>
  <c r="C39" i="2"/>
  <c r="T38" i="2"/>
  <c r="R38" i="2"/>
  <c r="Q38" i="2"/>
  <c r="O38" i="2"/>
  <c r="S38" i="2" s="1"/>
  <c r="K38" i="2"/>
  <c r="G38" i="2"/>
  <c r="F38" i="2"/>
  <c r="D38" i="2"/>
  <c r="N38" i="2" s="1"/>
  <c r="C38" i="2"/>
  <c r="T37" i="2"/>
  <c r="R37" i="2"/>
  <c r="Q37" i="2"/>
  <c r="O37" i="2"/>
  <c r="K37" i="2"/>
  <c r="G37" i="2"/>
  <c r="F37" i="2"/>
  <c r="D37" i="2"/>
  <c r="C37" i="2"/>
  <c r="P37" i="2" s="1"/>
  <c r="T36" i="2"/>
  <c r="R36" i="2"/>
  <c r="Q36" i="2"/>
  <c r="O36" i="2"/>
  <c r="K36" i="2"/>
  <c r="W36" i="2" s="1"/>
  <c r="G36" i="2"/>
  <c r="F36" i="2"/>
  <c r="D36" i="2"/>
  <c r="C36" i="2"/>
  <c r="T35" i="2"/>
  <c r="R35" i="2"/>
  <c r="Q35" i="2"/>
  <c r="O35" i="2"/>
  <c r="U35" i="2" s="1"/>
  <c r="K35" i="2"/>
  <c r="G35" i="2"/>
  <c r="F35" i="2"/>
  <c r="D35" i="2"/>
  <c r="C35" i="2"/>
  <c r="T34" i="2"/>
  <c r="R34" i="2"/>
  <c r="Q34" i="2"/>
  <c r="O34" i="2"/>
  <c r="U34" i="2" s="1"/>
  <c r="K34" i="2"/>
  <c r="G34" i="2"/>
  <c r="F34" i="2"/>
  <c r="D34" i="2"/>
  <c r="N34" i="2" s="1"/>
  <c r="C34" i="2"/>
  <c r="T33" i="2"/>
  <c r="R33" i="2"/>
  <c r="Q33" i="2"/>
  <c r="O33" i="2"/>
  <c r="K33" i="2"/>
  <c r="W33" i="2" s="1"/>
  <c r="G33" i="2"/>
  <c r="F33" i="2"/>
  <c r="D33" i="2"/>
  <c r="C33" i="2"/>
  <c r="E33" i="2" s="1"/>
  <c r="T32" i="2"/>
  <c r="S32" i="2"/>
  <c r="R32" i="2"/>
  <c r="Q32" i="2"/>
  <c r="O32" i="2"/>
  <c r="U32" i="2" s="1"/>
  <c r="K32" i="2"/>
  <c r="W32" i="2" s="1"/>
  <c r="G32" i="2"/>
  <c r="F32" i="2"/>
  <c r="D32" i="2"/>
  <c r="C32" i="2"/>
  <c r="T31" i="2"/>
  <c r="S31" i="2"/>
  <c r="R31" i="2"/>
  <c r="Q31" i="2"/>
  <c r="O31" i="2"/>
  <c r="U31" i="2" s="1"/>
  <c r="K31" i="2"/>
  <c r="G31" i="2"/>
  <c r="F31" i="2"/>
  <c r="D31" i="2"/>
  <c r="C31" i="2"/>
  <c r="E31" i="2" s="1"/>
  <c r="T30" i="2"/>
  <c r="R30" i="2"/>
  <c r="Q30" i="2"/>
  <c r="O30" i="2"/>
  <c r="K30" i="2"/>
  <c r="W30" i="2" s="1"/>
  <c r="G30" i="2"/>
  <c r="F30" i="2"/>
  <c r="D30" i="2"/>
  <c r="C30" i="2"/>
  <c r="T29" i="2"/>
  <c r="R29" i="2"/>
  <c r="Q29" i="2"/>
  <c r="O29" i="2"/>
  <c r="U29" i="2" s="1"/>
  <c r="K29" i="2"/>
  <c r="G29" i="2"/>
  <c r="F29" i="2"/>
  <c r="D29" i="2"/>
  <c r="C29" i="2"/>
  <c r="T28" i="2"/>
  <c r="R28" i="2"/>
  <c r="Q28" i="2"/>
  <c r="O28" i="2"/>
  <c r="U28" i="2" s="1"/>
  <c r="K28" i="2"/>
  <c r="G28" i="2"/>
  <c r="F28" i="2"/>
  <c r="D28" i="2"/>
  <c r="N28" i="2" s="1"/>
  <c r="C28" i="2"/>
  <c r="T27" i="2"/>
  <c r="R27" i="2"/>
  <c r="Q27" i="2"/>
  <c r="O27" i="2"/>
  <c r="K27" i="2"/>
  <c r="W27" i="2" s="1"/>
  <c r="G27" i="2"/>
  <c r="F27" i="2"/>
  <c r="D27" i="2"/>
  <c r="C27" i="2"/>
  <c r="E27" i="2" s="1"/>
  <c r="T26" i="2"/>
  <c r="S26" i="2"/>
  <c r="R26" i="2"/>
  <c r="Q26" i="2"/>
  <c r="O26" i="2"/>
  <c r="U26" i="2" s="1"/>
  <c r="K26" i="2"/>
  <c r="W26" i="2" s="1"/>
  <c r="G26" i="2"/>
  <c r="F26" i="2"/>
  <c r="D26" i="2"/>
  <c r="C26" i="2"/>
  <c r="T25" i="2"/>
  <c r="R25" i="2"/>
  <c r="Q25" i="2"/>
  <c r="O25" i="2"/>
  <c r="U25" i="2" s="1"/>
  <c r="K25" i="2"/>
  <c r="G25" i="2"/>
  <c r="F25" i="2"/>
  <c r="D25" i="2"/>
  <c r="C25" i="2"/>
  <c r="T24" i="2"/>
  <c r="R24" i="2"/>
  <c r="Q24" i="2"/>
  <c r="O24" i="2"/>
  <c r="K24" i="2"/>
  <c r="W24" i="2" s="1"/>
  <c r="G24" i="2"/>
  <c r="F24" i="2"/>
  <c r="D24" i="2"/>
  <c r="C24" i="2"/>
  <c r="T23" i="2"/>
  <c r="S23" i="2"/>
  <c r="R23" i="2"/>
  <c r="Q23" i="2"/>
  <c r="O23" i="2"/>
  <c r="U23" i="2" s="1"/>
  <c r="K23" i="2"/>
  <c r="W23" i="2" s="1"/>
  <c r="G23" i="2"/>
  <c r="F23" i="2"/>
  <c r="D23" i="2"/>
  <c r="J23" i="2" s="1"/>
  <c r="C23" i="2"/>
  <c r="T22" i="2"/>
  <c r="R22" i="2"/>
  <c r="Q22" i="2"/>
  <c r="O22" i="2"/>
  <c r="U22" i="2" s="1"/>
  <c r="K22" i="2"/>
  <c r="G22" i="2"/>
  <c r="F22" i="2"/>
  <c r="D22" i="2"/>
  <c r="J22" i="2" s="1"/>
  <c r="C22" i="2"/>
  <c r="T21" i="2"/>
  <c r="R21" i="2"/>
  <c r="Q21" i="2"/>
  <c r="O21" i="2"/>
  <c r="K21" i="2"/>
  <c r="W21" i="2" s="1"/>
  <c r="G21" i="2"/>
  <c r="F21" i="2"/>
  <c r="D21" i="2"/>
  <c r="C21" i="2"/>
  <c r="T20" i="2"/>
  <c r="S20" i="2"/>
  <c r="R20" i="2"/>
  <c r="Q20" i="2"/>
  <c r="O20" i="2"/>
  <c r="K20" i="2"/>
  <c r="W20" i="2" s="1"/>
  <c r="G20" i="2"/>
  <c r="F20" i="2"/>
  <c r="D20" i="2"/>
  <c r="C20" i="2"/>
  <c r="T19" i="2"/>
  <c r="R19" i="2"/>
  <c r="Q19" i="2"/>
  <c r="O19" i="2"/>
  <c r="U19" i="2" s="1"/>
  <c r="K19" i="2"/>
  <c r="G19" i="2"/>
  <c r="F19" i="2"/>
  <c r="D19" i="2"/>
  <c r="J19" i="2" s="1"/>
  <c r="C19" i="2"/>
  <c r="T18" i="2"/>
  <c r="R18" i="2"/>
  <c r="Q18" i="2"/>
  <c r="O18" i="2"/>
  <c r="K18" i="2"/>
  <c r="W18" i="2" s="1"/>
  <c r="G18" i="2"/>
  <c r="F18" i="2"/>
  <c r="D18" i="2"/>
  <c r="C18" i="2"/>
  <c r="T17" i="2"/>
  <c r="S17" i="2"/>
  <c r="R17" i="2"/>
  <c r="Q17" i="2"/>
  <c r="O17" i="2"/>
  <c r="K17" i="2"/>
  <c r="G17" i="2"/>
  <c r="F17" i="2"/>
  <c r="D17" i="2"/>
  <c r="J17" i="2" s="1"/>
  <c r="C17" i="2"/>
  <c r="T16" i="2"/>
  <c r="R16" i="2"/>
  <c r="Q16" i="2"/>
  <c r="O16" i="2"/>
  <c r="U16" i="2" s="1"/>
  <c r="K16" i="2"/>
  <c r="G16" i="2"/>
  <c r="F16" i="2"/>
  <c r="D16" i="2"/>
  <c r="J16" i="2" s="1"/>
  <c r="C16" i="2"/>
  <c r="T15" i="2"/>
  <c r="R15" i="2"/>
  <c r="Q15" i="2"/>
  <c r="O15" i="2"/>
  <c r="K15" i="2"/>
  <c r="G15" i="2"/>
  <c r="F15" i="2"/>
  <c r="D15" i="2"/>
  <c r="C15" i="2"/>
  <c r="T14" i="2"/>
  <c r="S14" i="2"/>
  <c r="R14" i="2"/>
  <c r="Q14" i="2"/>
  <c r="O14" i="2"/>
  <c r="K14" i="2"/>
  <c r="G14" i="2"/>
  <c r="F14" i="2"/>
  <c r="D14" i="2"/>
  <c r="C14" i="2"/>
  <c r="T13" i="2"/>
  <c r="R13" i="2"/>
  <c r="Q13" i="2"/>
  <c r="O13" i="2"/>
  <c r="S13" i="2" s="1"/>
  <c r="K13" i="2"/>
  <c r="G13" i="2"/>
  <c r="F13" i="2"/>
  <c r="D13" i="2"/>
  <c r="N13" i="2" s="1"/>
  <c r="C13" i="2"/>
  <c r="T12" i="2"/>
  <c r="R12" i="2"/>
  <c r="Q12" i="2"/>
  <c r="O12" i="2"/>
  <c r="K12" i="2"/>
  <c r="W12" i="2" s="1"/>
  <c r="G12" i="2"/>
  <c r="F12" i="2"/>
  <c r="D12" i="2"/>
  <c r="C12" i="2"/>
  <c r="T11" i="2"/>
  <c r="S11" i="2"/>
  <c r="R11" i="2"/>
  <c r="Q11" i="2"/>
  <c r="O11" i="2"/>
  <c r="K11" i="2"/>
  <c r="W11" i="2" s="1"/>
  <c r="G11" i="2"/>
  <c r="F11" i="2"/>
  <c r="D11" i="2"/>
  <c r="C11" i="2"/>
  <c r="T10" i="2"/>
  <c r="R10" i="2"/>
  <c r="Q10" i="2"/>
  <c r="O10" i="2"/>
  <c r="K10" i="2"/>
  <c r="G10" i="2"/>
  <c r="F10" i="2"/>
  <c r="D10" i="2"/>
  <c r="C10" i="2"/>
  <c r="T9" i="2"/>
  <c r="R9" i="2"/>
  <c r="Q9" i="2"/>
  <c r="Q8" i="2" s="1"/>
  <c r="O9" i="2"/>
  <c r="K9" i="2"/>
  <c r="G9" i="2"/>
  <c r="F9" i="2"/>
  <c r="D9" i="2"/>
  <c r="C9" i="2"/>
  <c r="M8" i="2"/>
  <c r="L8" i="2"/>
  <c r="I8" i="2"/>
  <c r="H8" i="2"/>
  <c r="V52" i="2" l="1"/>
  <c r="N20" i="2"/>
  <c r="W29" i="2"/>
  <c r="S29" i="2"/>
  <c r="N31" i="2"/>
  <c r="E34" i="2"/>
  <c r="W34" i="2"/>
  <c r="S34" i="2"/>
  <c r="E36" i="2"/>
  <c r="P39" i="2"/>
  <c r="U45" i="2"/>
  <c r="P46" i="2"/>
  <c r="N48" i="2"/>
  <c r="E51" i="2"/>
  <c r="W51" i="2"/>
  <c r="S51" i="2"/>
  <c r="U55" i="2"/>
  <c r="P10" i="3"/>
  <c r="W16" i="3"/>
  <c r="W18" i="3"/>
  <c r="W20" i="3"/>
  <c r="E23" i="3"/>
  <c r="U26" i="3"/>
  <c r="J31" i="3"/>
  <c r="J36" i="3"/>
  <c r="U51" i="3"/>
  <c r="G8" i="2"/>
  <c r="P50" i="2"/>
  <c r="V10" i="3"/>
  <c r="N16" i="3"/>
  <c r="U20" i="3"/>
  <c r="W36" i="3"/>
  <c r="W46" i="3"/>
  <c r="U38" i="2"/>
  <c r="R8" i="2"/>
  <c r="S49" i="2"/>
  <c r="S9" i="2"/>
  <c r="U12" i="2"/>
  <c r="S15" i="2"/>
  <c r="U18" i="2"/>
  <c r="U21" i="2"/>
  <c r="E28" i="2"/>
  <c r="S28" i="2"/>
  <c r="P30" i="2"/>
  <c r="W35" i="2"/>
  <c r="S35" i="2"/>
  <c r="S37" i="2"/>
  <c r="N40" i="2"/>
  <c r="S40" i="2"/>
  <c r="J43" i="2"/>
  <c r="P52" i="2"/>
  <c r="N54" i="2"/>
  <c r="V54" i="2"/>
  <c r="S9" i="3"/>
  <c r="U14" i="3"/>
  <c r="S19" i="3"/>
  <c r="U21" i="3"/>
  <c r="N24" i="3"/>
  <c r="U24" i="3"/>
  <c r="N27" i="3"/>
  <c r="S27" i="3"/>
  <c r="W28" i="3"/>
  <c r="S43" i="3"/>
  <c r="P47" i="3"/>
  <c r="J47" i="3"/>
  <c r="J10" i="3"/>
  <c r="F8" i="3"/>
  <c r="W11" i="3"/>
  <c r="J16" i="3"/>
  <c r="J18" i="3"/>
  <c r="U19" i="3"/>
  <c r="J28" i="3"/>
  <c r="W29" i="3"/>
  <c r="J32" i="3"/>
  <c r="V47" i="3"/>
  <c r="U47" i="3"/>
  <c r="W50" i="3"/>
  <c r="E52" i="3"/>
  <c r="P53" i="3"/>
  <c r="W53" i="3"/>
  <c r="X53" i="3" s="1"/>
  <c r="S53" i="3"/>
  <c r="V55" i="2"/>
  <c r="X55" i="2" s="1"/>
  <c r="U24" i="2"/>
  <c r="U27" i="2"/>
  <c r="U30" i="2"/>
  <c r="U33" i="2"/>
  <c r="U36" i="2"/>
  <c r="N37" i="2"/>
  <c r="W38" i="2"/>
  <c r="S39" i="2"/>
  <c r="E40" i="2"/>
  <c r="P42" i="2"/>
  <c r="P44" i="2"/>
  <c r="N46" i="2"/>
  <c r="E48" i="2"/>
  <c r="U53" i="2"/>
  <c r="E55" i="2"/>
  <c r="P55" i="2"/>
  <c r="C8" i="3"/>
  <c r="P8" i="3" s="1"/>
  <c r="U9" i="3"/>
  <c r="Q8" i="3"/>
  <c r="U11" i="3"/>
  <c r="N12" i="3"/>
  <c r="X16" i="3"/>
  <c r="U17" i="3"/>
  <c r="V20" i="3"/>
  <c r="X20" i="3" s="1"/>
  <c r="N21" i="3"/>
  <c r="S21" i="3"/>
  <c r="J23" i="3"/>
  <c r="J29" i="3"/>
  <c r="W31" i="3"/>
  <c r="U31" i="3"/>
  <c r="P35" i="3"/>
  <c r="J37" i="3"/>
  <c r="J38" i="3"/>
  <c r="P40" i="3"/>
  <c r="E41" i="3"/>
  <c r="W43" i="3"/>
  <c r="U43" i="3"/>
  <c r="P45" i="3"/>
  <c r="J48" i="3"/>
  <c r="P50" i="3"/>
  <c r="J53" i="3"/>
  <c r="P55" i="3"/>
  <c r="V22" i="3"/>
  <c r="X22" i="3" s="1"/>
  <c r="N11" i="2"/>
  <c r="W14" i="2"/>
  <c r="S16" i="2"/>
  <c r="W17" i="2"/>
  <c r="S19" i="2"/>
  <c r="S22" i="2"/>
  <c r="S25" i="2"/>
  <c r="N39" i="2"/>
  <c r="E46" i="2"/>
  <c r="V51" i="2"/>
  <c r="X51" i="2" s="1"/>
  <c r="P53" i="2"/>
  <c r="X54" i="2"/>
  <c r="E10" i="3"/>
  <c r="W13" i="3"/>
  <c r="V14" i="3"/>
  <c r="X14" i="3" s="1"/>
  <c r="S15" i="3"/>
  <c r="V25" i="3"/>
  <c r="X25" i="3" s="1"/>
  <c r="V35" i="3"/>
  <c r="X35" i="3" s="1"/>
  <c r="J42" i="3"/>
  <c r="V45" i="3"/>
  <c r="J51" i="3"/>
  <c r="V55" i="3"/>
  <c r="X55" i="3" s="1"/>
  <c r="X26" i="3"/>
  <c r="S10" i="2"/>
  <c r="O8" i="2"/>
  <c r="S8" i="2" s="1"/>
  <c r="N10" i="2"/>
  <c r="U11" i="2"/>
  <c r="U17" i="2"/>
  <c r="U20" i="2"/>
  <c r="N27" i="2"/>
  <c r="N30" i="2"/>
  <c r="N33" i="2"/>
  <c r="N36" i="2"/>
  <c r="P38" i="2"/>
  <c r="E39" i="2"/>
  <c r="S42" i="2"/>
  <c r="S45" i="2"/>
  <c r="U49" i="2"/>
  <c r="P51" i="2"/>
  <c r="X52" i="2"/>
  <c r="U13" i="3"/>
  <c r="S14" i="3"/>
  <c r="E17" i="3"/>
  <c r="X19" i="3"/>
  <c r="J22" i="3"/>
  <c r="S22" i="3"/>
  <c r="J24" i="3"/>
  <c r="S24" i="3"/>
  <c r="P31" i="3"/>
  <c r="S35" i="3"/>
  <c r="J41" i="3"/>
  <c r="P43" i="3"/>
  <c r="S45" i="3"/>
  <c r="W47" i="3"/>
  <c r="W51" i="3"/>
  <c r="P54" i="3"/>
  <c r="S55" i="3"/>
  <c r="P45" i="2"/>
  <c r="F8" i="2"/>
  <c r="T8" i="2"/>
  <c r="S12" i="2"/>
  <c r="W13" i="2"/>
  <c r="W16" i="2"/>
  <c r="S18" i="2"/>
  <c r="W19" i="2"/>
  <c r="S21" i="2"/>
  <c r="S24" i="2"/>
  <c r="W25" i="2"/>
  <c r="P26" i="2"/>
  <c r="S27" i="2"/>
  <c r="W28" i="2"/>
  <c r="E29" i="2"/>
  <c r="S30" i="2"/>
  <c r="W31" i="2"/>
  <c r="P32" i="2"/>
  <c r="S33" i="2"/>
  <c r="E35" i="2"/>
  <c r="S36" i="2"/>
  <c r="W37" i="2"/>
  <c r="W40" i="2"/>
  <c r="J41" i="2"/>
  <c r="S43" i="2"/>
  <c r="U47" i="2"/>
  <c r="E49" i="2"/>
  <c r="P49" i="2"/>
  <c r="V50" i="2"/>
  <c r="X50" i="2" s="1"/>
  <c r="N52" i="2"/>
  <c r="E54" i="2"/>
  <c r="S55" i="2"/>
  <c r="G8" i="3"/>
  <c r="W12" i="3"/>
  <c r="U25" i="3"/>
  <c r="P29" i="3"/>
  <c r="V31" i="3"/>
  <c r="X31" i="3" s="1"/>
  <c r="J35" i="3"/>
  <c r="P37" i="3"/>
  <c r="J40" i="3"/>
  <c r="W41" i="3"/>
  <c r="V43" i="3"/>
  <c r="E44" i="3"/>
  <c r="J45" i="3"/>
  <c r="P48" i="3"/>
  <c r="J50" i="3"/>
  <c r="V53" i="3"/>
  <c r="J55" i="3"/>
  <c r="X46" i="2"/>
  <c r="N26" i="2"/>
  <c r="N29" i="2"/>
  <c r="N32" i="2"/>
  <c r="N35" i="2"/>
  <c r="V45" i="2"/>
  <c r="X45" i="2" s="1"/>
  <c r="E47" i="2"/>
  <c r="P47" i="2"/>
  <c r="V48" i="2"/>
  <c r="X48" i="2" s="1"/>
  <c r="E52" i="2"/>
  <c r="M8" i="3"/>
  <c r="W9" i="3"/>
  <c r="W10" i="3"/>
  <c r="U12" i="3"/>
  <c r="N13" i="3"/>
  <c r="N22" i="3"/>
  <c r="E28" i="3"/>
  <c r="V29" i="3"/>
  <c r="X29" i="3" s="1"/>
  <c r="J33" i="3"/>
  <c r="V37" i="3"/>
  <c r="E38" i="3"/>
  <c r="J39" i="3"/>
  <c r="P42" i="3"/>
  <c r="W45" i="3"/>
  <c r="J49" i="3"/>
  <c r="P51" i="3"/>
  <c r="E53" i="3"/>
  <c r="W22" i="2"/>
  <c r="N22" i="2"/>
  <c r="W15" i="2"/>
  <c r="P10" i="2"/>
  <c r="E10" i="2"/>
  <c r="U10" i="2"/>
  <c r="N15" i="2"/>
  <c r="E19" i="2"/>
  <c r="P19" i="2"/>
  <c r="E22" i="2"/>
  <c r="P22" i="2"/>
  <c r="E25" i="2"/>
  <c r="P25" i="2"/>
  <c r="P9" i="2"/>
  <c r="E9" i="2"/>
  <c r="C8" i="2"/>
  <c r="U9" i="2"/>
  <c r="J10" i="2"/>
  <c r="V10" i="2"/>
  <c r="N14" i="2"/>
  <c r="E15" i="2"/>
  <c r="P15" i="2"/>
  <c r="U15" i="2"/>
  <c r="N25" i="2"/>
  <c r="W10" i="2"/>
  <c r="P12" i="2"/>
  <c r="E12" i="2"/>
  <c r="P20" i="2"/>
  <c r="E20" i="2"/>
  <c r="E23" i="2"/>
  <c r="P23" i="2"/>
  <c r="W9" i="2"/>
  <c r="K8" i="2"/>
  <c r="E11" i="2"/>
  <c r="P11" i="2"/>
  <c r="J12" i="2"/>
  <c r="V12" i="2"/>
  <c r="X12" i="2" s="1"/>
  <c r="N9" i="2"/>
  <c r="J11" i="2"/>
  <c r="V11" i="2"/>
  <c r="X11" i="2" s="1"/>
  <c r="E16" i="2"/>
  <c r="P16" i="2"/>
  <c r="J9" i="2"/>
  <c r="V9" i="2"/>
  <c r="D8" i="2"/>
  <c r="E14" i="2"/>
  <c r="P14" i="2"/>
  <c r="U14" i="2"/>
  <c r="J15" i="2"/>
  <c r="V15" i="2"/>
  <c r="P18" i="2"/>
  <c r="E18" i="2"/>
  <c r="P21" i="2"/>
  <c r="E21" i="2"/>
  <c r="E24" i="2"/>
  <c r="P24" i="2"/>
  <c r="N12" i="2"/>
  <c r="E13" i="2"/>
  <c r="P13" i="2"/>
  <c r="U13" i="2"/>
  <c r="J14" i="2"/>
  <c r="V14" i="2"/>
  <c r="N18" i="2"/>
  <c r="N21" i="2"/>
  <c r="N24" i="2"/>
  <c r="J13" i="2"/>
  <c r="V13" i="2"/>
  <c r="X13" i="2" s="1"/>
  <c r="E17" i="2"/>
  <c r="P17" i="2"/>
  <c r="N17" i="2"/>
  <c r="N19" i="2"/>
  <c r="N23" i="2"/>
  <c r="E26" i="2"/>
  <c r="E30" i="2"/>
  <c r="E32" i="2"/>
  <c r="E37" i="2"/>
  <c r="U37" i="2"/>
  <c r="E38" i="2"/>
  <c r="U39" i="2"/>
  <c r="U40" i="2"/>
  <c r="U43" i="2"/>
  <c r="N14" i="3"/>
  <c r="P16" i="3"/>
  <c r="E16" i="3"/>
  <c r="N20" i="3"/>
  <c r="P22" i="3"/>
  <c r="E22" i="3"/>
  <c r="N26" i="3"/>
  <c r="U28" i="3"/>
  <c r="S28" i="3"/>
  <c r="U30" i="3"/>
  <c r="S30" i="3"/>
  <c r="U32" i="3"/>
  <c r="S32" i="3"/>
  <c r="U34" i="3"/>
  <c r="S34" i="3"/>
  <c r="U42" i="3"/>
  <c r="S42" i="3"/>
  <c r="V16" i="2"/>
  <c r="X16" i="2" s="1"/>
  <c r="V17" i="2"/>
  <c r="V18" i="2"/>
  <c r="X18" i="2" s="1"/>
  <c r="V19" i="2"/>
  <c r="V20" i="2"/>
  <c r="X20" i="2" s="1"/>
  <c r="V21" i="2"/>
  <c r="X21" i="2" s="1"/>
  <c r="V22" i="2"/>
  <c r="X22" i="2" s="1"/>
  <c r="V23" i="2"/>
  <c r="X23" i="2" s="1"/>
  <c r="V24" i="2"/>
  <c r="X24" i="2" s="1"/>
  <c r="V25" i="2"/>
  <c r="V26" i="2"/>
  <c r="X26" i="2" s="1"/>
  <c r="P27" i="2"/>
  <c r="V27" i="2"/>
  <c r="X27" i="2" s="1"/>
  <c r="P28" i="2"/>
  <c r="V28" i="2"/>
  <c r="P29" i="2"/>
  <c r="V29" i="2"/>
  <c r="X29" i="2" s="1"/>
  <c r="V30" i="2"/>
  <c r="X30" i="2" s="1"/>
  <c r="P31" i="2"/>
  <c r="V31" i="2"/>
  <c r="X31" i="2" s="1"/>
  <c r="V32" i="2"/>
  <c r="X32" i="2" s="1"/>
  <c r="P33" i="2"/>
  <c r="V33" i="2"/>
  <c r="X33" i="2" s="1"/>
  <c r="P34" i="2"/>
  <c r="V34" i="2"/>
  <c r="X34" i="2" s="1"/>
  <c r="P35" i="2"/>
  <c r="V35" i="2"/>
  <c r="X35" i="2" s="1"/>
  <c r="P36" i="2"/>
  <c r="V36" i="2"/>
  <c r="X36" i="2" s="1"/>
  <c r="V37" i="2"/>
  <c r="V38" i="2"/>
  <c r="X38" i="2" s="1"/>
  <c r="V39" i="2"/>
  <c r="X39" i="2" s="1"/>
  <c r="V40" i="2"/>
  <c r="X40" i="2" s="1"/>
  <c r="E43" i="2"/>
  <c r="V43" i="2"/>
  <c r="X43" i="2" s="1"/>
  <c r="P9" i="3"/>
  <c r="P11" i="3"/>
  <c r="P12" i="3"/>
  <c r="S13" i="3"/>
  <c r="E14" i="3"/>
  <c r="J15" i="3"/>
  <c r="S17" i="3"/>
  <c r="V18" i="3"/>
  <c r="E18" i="3"/>
  <c r="J19" i="3"/>
  <c r="E20" i="3"/>
  <c r="J21" i="3"/>
  <c r="S23" i="3"/>
  <c r="V24" i="3"/>
  <c r="X24" i="3" s="1"/>
  <c r="E24" i="3"/>
  <c r="J25" i="3"/>
  <c r="E26" i="3"/>
  <c r="J27" i="3"/>
  <c r="V28" i="3"/>
  <c r="X28" i="3" s="1"/>
  <c r="E29" i="3"/>
  <c r="V30" i="3"/>
  <c r="X30" i="3" s="1"/>
  <c r="E31" i="3"/>
  <c r="V32" i="3"/>
  <c r="X32" i="3" s="1"/>
  <c r="E33" i="3"/>
  <c r="V34" i="3"/>
  <c r="X34" i="3" s="1"/>
  <c r="E35" i="3"/>
  <c r="E36" i="3"/>
  <c r="S40" i="3"/>
  <c r="U40" i="3"/>
  <c r="X41" i="3"/>
  <c r="U48" i="3"/>
  <c r="S48" i="3"/>
  <c r="X49" i="3"/>
  <c r="E50" i="3"/>
  <c r="S41" i="2"/>
  <c r="N45" i="2"/>
  <c r="N47" i="2"/>
  <c r="X47" i="2"/>
  <c r="S48" i="2"/>
  <c r="X49" i="2"/>
  <c r="S50" i="2"/>
  <c r="S52" i="2"/>
  <c r="N53" i="2"/>
  <c r="X53" i="2"/>
  <c r="N55" i="2"/>
  <c r="V9" i="3"/>
  <c r="S10" i="3"/>
  <c r="V11" i="3"/>
  <c r="E42" i="3"/>
  <c r="S46" i="3"/>
  <c r="U46" i="3"/>
  <c r="X47" i="3"/>
  <c r="U54" i="3"/>
  <c r="S54" i="3"/>
  <c r="N16" i="2"/>
  <c r="J42" i="2"/>
  <c r="S44" i="2"/>
  <c r="S46" i="2"/>
  <c r="N49" i="2"/>
  <c r="N51" i="2"/>
  <c r="S54" i="2"/>
  <c r="R8" i="3"/>
  <c r="S8" i="3" s="1"/>
  <c r="J12" i="3"/>
  <c r="D8" i="3"/>
  <c r="V12" i="3"/>
  <c r="X12" i="3" s="1"/>
  <c r="J18" i="2"/>
  <c r="J20" i="2"/>
  <c r="J21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N41" i="2"/>
  <c r="E42" i="2"/>
  <c r="V42" i="2"/>
  <c r="X42" i="2" s="1"/>
  <c r="N44" i="2"/>
  <c r="E9" i="3"/>
  <c r="E11" i="3"/>
  <c r="S11" i="3"/>
  <c r="E12" i="3"/>
  <c r="P13" i="3"/>
  <c r="V17" i="3"/>
  <c r="X17" i="3" s="1"/>
  <c r="N17" i="3"/>
  <c r="P19" i="3"/>
  <c r="E19" i="3"/>
  <c r="N19" i="3"/>
  <c r="V23" i="3"/>
  <c r="X23" i="3" s="1"/>
  <c r="N23" i="3"/>
  <c r="P25" i="3"/>
  <c r="E25" i="3"/>
  <c r="N25" i="3"/>
  <c r="U38" i="3"/>
  <c r="S38" i="3"/>
  <c r="X39" i="3"/>
  <c r="E40" i="3"/>
  <c r="E48" i="3"/>
  <c r="S52" i="3"/>
  <c r="U52" i="3"/>
  <c r="U41" i="2"/>
  <c r="U44" i="2"/>
  <c r="U46" i="2"/>
  <c r="U48" i="2"/>
  <c r="U50" i="2"/>
  <c r="U52" i="2"/>
  <c r="U54" i="2"/>
  <c r="U10" i="3"/>
  <c r="T8" i="3"/>
  <c r="U8" i="3" s="1"/>
  <c r="V13" i="3"/>
  <c r="X13" i="3" s="1"/>
  <c r="J13" i="3"/>
  <c r="J14" i="3"/>
  <c r="V15" i="3"/>
  <c r="X15" i="3" s="1"/>
  <c r="E15" i="3"/>
  <c r="J20" i="3"/>
  <c r="V21" i="3"/>
  <c r="X21" i="3" s="1"/>
  <c r="E21" i="3"/>
  <c r="J26" i="3"/>
  <c r="V27" i="3"/>
  <c r="X27" i="3" s="1"/>
  <c r="E27" i="3"/>
  <c r="U44" i="3"/>
  <c r="S44" i="3"/>
  <c r="E46" i="3"/>
  <c r="E54" i="3"/>
  <c r="E41" i="2"/>
  <c r="V41" i="2"/>
  <c r="X41" i="2" s="1"/>
  <c r="N43" i="2"/>
  <c r="E44" i="2"/>
  <c r="V44" i="2"/>
  <c r="X44" i="2" s="1"/>
  <c r="N10" i="3"/>
  <c r="E13" i="3"/>
  <c r="U36" i="3"/>
  <c r="S36" i="3"/>
  <c r="X37" i="3"/>
  <c r="U50" i="3"/>
  <c r="S50" i="3"/>
  <c r="X51" i="3"/>
  <c r="J45" i="2"/>
  <c r="J46" i="2"/>
  <c r="J47" i="2"/>
  <c r="J48" i="2"/>
  <c r="J49" i="2"/>
  <c r="J50" i="2"/>
  <c r="J51" i="2"/>
  <c r="J52" i="2"/>
  <c r="J53" i="2"/>
  <c r="J54" i="2"/>
  <c r="J55" i="2"/>
  <c r="N9" i="3"/>
  <c r="J11" i="3"/>
  <c r="P15" i="3"/>
  <c r="P18" i="3"/>
  <c r="P21" i="3"/>
  <c r="P24" i="3"/>
  <c r="P27" i="3"/>
  <c r="E37" i="3"/>
  <c r="V38" i="3"/>
  <c r="X38" i="3" s="1"/>
  <c r="E43" i="3"/>
  <c r="V44" i="3"/>
  <c r="X44" i="3" s="1"/>
  <c r="E49" i="3"/>
  <c r="V50" i="3"/>
  <c r="X50" i="3" s="1"/>
  <c r="E55" i="3"/>
  <c r="P14" i="3"/>
  <c r="P17" i="3"/>
  <c r="P20" i="3"/>
  <c r="P23" i="3"/>
  <c r="P26" i="3"/>
  <c r="E39" i="3"/>
  <c r="V40" i="3"/>
  <c r="X40" i="3" s="1"/>
  <c r="E45" i="3"/>
  <c r="V46" i="3"/>
  <c r="X46" i="3" s="1"/>
  <c r="E51" i="3"/>
  <c r="V52" i="3"/>
  <c r="X52" i="3" s="1"/>
  <c r="P28" i="3"/>
  <c r="P30" i="3"/>
  <c r="P32" i="3"/>
  <c r="P34" i="3"/>
  <c r="V36" i="3"/>
  <c r="V42" i="3"/>
  <c r="X42" i="3" s="1"/>
  <c r="V48" i="3"/>
  <c r="X48" i="3" s="1"/>
  <c r="V54" i="3"/>
  <c r="X54" i="3" s="1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T55" i="1"/>
  <c r="R55" i="1"/>
  <c r="Q55" i="1"/>
  <c r="O55" i="1"/>
  <c r="K55" i="1"/>
  <c r="G55" i="1"/>
  <c r="F55" i="1"/>
  <c r="D55" i="1"/>
  <c r="C55" i="1"/>
  <c r="T54" i="1"/>
  <c r="R54" i="1"/>
  <c r="Q54" i="1"/>
  <c r="O54" i="1"/>
  <c r="K54" i="1"/>
  <c r="G54" i="1"/>
  <c r="F54" i="1"/>
  <c r="D54" i="1"/>
  <c r="V54" i="1" s="1"/>
  <c r="C54" i="1"/>
  <c r="T53" i="1"/>
  <c r="R53" i="1"/>
  <c r="Q53" i="1"/>
  <c r="O53" i="1"/>
  <c r="S53" i="1" s="1"/>
  <c r="K53" i="1"/>
  <c r="G53" i="1"/>
  <c r="F53" i="1"/>
  <c r="D53" i="1"/>
  <c r="V53" i="1" s="1"/>
  <c r="C53" i="1"/>
  <c r="T52" i="1"/>
  <c r="R52" i="1"/>
  <c r="Q52" i="1"/>
  <c r="O52" i="1"/>
  <c r="K52" i="1"/>
  <c r="G52" i="1"/>
  <c r="J52" i="1" s="1"/>
  <c r="F52" i="1"/>
  <c r="D52" i="1"/>
  <c r="V52" i="1" s="1"/>
  <c r="C52" i="1"/>
  <c r="T51" i="1"/>
  <c r="R51" i="1"/>
  <c r="Q51" i="1"/>
  <c r="O51" i="1"/>
  <c r="K51" i="1"/>
  <c r="G51" i="1"/>
  <c r="F51" i="1"/>
  <c r="D51" i="1"/>
  <c r="C51" i="1"/>
  <c r="T50" i="1"/>
  <c r="R50" i="1"/>
  <c r="Q50" i="1"/>
  <c r="O50" i="1"/>
  <c r="S50" i="1" s="1"/>
  <c r="K50" i="1"/>
  <c r="G50" i="1"/>
  <c r="F50" i="1"/>
  <c r="D50" i="1"/>
  <c r="V50" i="1" s="1"/>
  <c r="C50" i="1"/>
  <c r="T49" i="1"/>
  <c r="R49" i="1"/>
  <c r="Q49" i="1"/>
  <c r="O49" i="1"/>
  <c r="K49" i="1"/>
  <c r="G49" i="1"/>
  <c r="F49" i="1"/>
  <c r="D49" i="1"/>
  <c r="V49" i="1" s="1"/>
  <c r="C49" i="1"/>
  <c r="T48" i="1"/>
  <c r="R48" i="1"/>
  <c r="Q48" i="1"/>
  <c r="O48" i="1"/>
  <c r="K48" i="1"/>
  <c r="G48" i="1"/>
  <c r="F48" i="1"/>
  <c r="D48" i="1"/>
  <c r="V48" i="1" s="1"/>
  <c r="C48" i="1"/>
  <c r="T47" i="1"/>
  <c r="S47" i="1"/>
  <c r="R47" i="1"/>
  <c r="Q47" i="1"/>
  <c r="O47" i="1"/>
  <c r="U47" i="1" s="1"/>
  <c r="K47" i="1"/>
  <c r="W47" i="1" s="1"/>
  <c r="G47" i="1"/>
  <c r="F47" i="1"/>
  <c r="D47" i="1"/>
  <c r="C47" i="1"/>
  <c r="E47" i="1" s="1"/>
  <c r="T46" i="1"/>
  <c r="R46" i="1"/>
  <c r="Q46" i="1"/>
  <c r="O46" i="1"/>
  <c r="U46" i="1" s="1"/>
  <c r="K46" i="1"/>
  <c r="G46" i="1"/>
  <c r="F46" i="1"/>
  <c r="D46" i="1"/>
  <c r="V46" i="1" s="1"/>
  <c r="C46" i="1"/>
  <c r="T45" i="1"/>
  <c r="R45" i="1"/>
  <c r="Q45" i="1"/>
  <c r="O45" i="1"/>
  <c r="K45" i="1"/>
  <c r="G45" i="1"/>
  <c r="F45" i="1"/>
  <c r="D45" i="1"/>
  <c r="C45" i="1"/>
  <c r="T44" i="1"/>
  <c r="R44" i="1"/>
  <c r="Q44" i="1"/>
  <c r="O44" i="1"/>
  <c r="K44" i="1"/>
  <c r="G44" i="1"/>
  <c r="J44" i="1" s="1"/>
  <c r="F44" i="1"/>
  <c r="D44" i="1"/>
  <c r="V44" i="1" s="1"/>
  <c r="C44" i="1"/>
  <c r="T43" i="1"/>
  <c r="R43" i="1"/>
  <c r="Q43" i="1"/>
  <c r="O43" i="1"/>
  <c r="K43" i="1"/>
  <c r="G43" i="1"/>
  <c r="F43" i="1"/>
  <c r="D43" i="1"/>
  <c r="C43" i="1"/>
  <c r="T42" i="1"/>
  <c r="R42" i="1"/>
  <c r="Q42" i="1"/>
  <c r="O42" i="1"/>
  <c r="S42" i="1" s="1"/>
  <c r="K42" i="1"/>
  <c r="G42" i="1"/>
  <c r="F42" i="1"/>
  <c r="D42" i="1"/>
  <c r="V42" i="1" s="1"/>
  <c r="C42" i="1"/>
  <c r="T41" i="1"/>
  <c r="S41" i="1"/>
  <c r="R41" i="1"/>
  <c r="Q41" i="1"/>
  <c r="O41" i="1"/>
  <c r="K41" i="1"/>
  <c r="W41" i="1" s="1"/>
  <c r="G41" i="1"/>
  <c r="F41" i="1"/>
  <c r="D41" i="1"/>
  <c r="V41" i="1" s="1"/>
  <c r="C41" i="1"/>
  <c r="E41" i="1" s="1"/>
  <c r="T40" i="1"/>
  <c r="R40" i="1"/>
  <c r="Q40" i="1"/>
  <c r="O40" i="1"/>
  <c r="U40" i="1" s="1"/>
  <c r="K40" i="1"/>
  <c r="G40" i="1"/>
  <c r="F40" i="1"/>
  <c r="D40" i="1"/>
  <c r="C40" i="1"/>
  <c r="T39" i="1"/>
  <c r="S39" i="1"/>
  <c r="R39" i="1"/>
  <c r="Q39" i="1"/>
  <c r="O39" i="1"/>
  <c r="K39" i="1"/>
  <c r="W39" i="1" s="1"/>
  <c r="G39" i="1"/>
  <c r="F39" i="1"/>
  <c r="D39" i="1"/>
  <c r="C39" i="1"/>
  <c r="T38" i="1"/>
  <c r="R38" i="1"/>
  <c r="Q38" i="1"/>
  <c r="O38" i="1"/>
  <c r="K38" i="1"/>
  <c r="G38" i="1"/>
  <c r="F38" i="1"/>
  <c r="D38" i="1"/>
  <c r="N38" i="1" s="1"/>
  <c r="C38" i="1"/>
  <c r="T37" i="1"/>
  <c r="R37" i="1"/>
  <c r="Q37" i="1"/>
  <c r="O37" i="1"/>
  <c r="K37" i="1"/>
  <c r="G37" i="1"/>
  <c r="F37" i="1"/>
  <c r="D37" i="1"/>
  <c r="V37" i="1" s="1"/>
  <c r="C37" i="1"/>
  <c r="T36" i="1"/>
  <c r="R36" i="1"/>
  <c r="Q36" i="1"/>
  <c r="O36" i="1"/>
  <c r="K36" i="1"/>
  <c r="G36" i="1"/>
  <c r="F36" i="1"/>
  <c r="D36" i="1"/>
  <c r="C36" i="1"/>
  <c r="T35" i="1"/>
  <c r="R35" i="1"/>
  <c r="Q35" i="1"/>
  <c r="O35" i="1"/>
  <c r="S35" i="1" s="1"/>
  <c r="K35" i="1"/>
  <c r="G35" i="1"/>
  <c r="F35" i="1"/>
  <c r="D35" i="1"/>
  <c r="C35" i="1"/>
  <c r="T34" i="1"/>
  <c r="R34" i="1"/>
  <c r="Q34" i="1"/>
  <c r="O34" i="1"/>
  <c r="K34" i="1"/>
  <c r="G34" i="1"/>
  <c r="J34" i="1" s="1"/>
  <c r="F34" i="1"/>
  <c r="D34" i="1"/>
  <c r="N34" i="1" s="1"/>
  <c r="C34" i="1"/>
  <c r="T33" i="1"/>
  <c r="R33" i="1"/>
  <c r="Q33" i="1"/>
  <c r="O33" i="1"/>
  <c r="K33" i="1"/>
  <c r="G33" i="1"/>
  <c r="F33" i="1"/>
  <c r="D33" i="1"/>
  <c r="V33" i="1" s="1"/>
  <c r="C33" i="1"/>
  <c r="T32" i="1"/>
  <c r="R32" i="1"/>
  <c r="Q32" i="1"/>
  <c r="O32" i="1"/>
  <c r="K32" i="1"/>
  <c r="G32" i="1"/>
  <c r="F32" i="1"/>
  <c r="D32" i="1"/>
  <c r="C32" i="1"/>
  <c r="T31" i="1"/>
  <c r="R31" i="1"/>
  <c r="Q31" i="1"/>
  <c r="O31" i="1"/>
  <c r="S31" i="1" s="1"/>
  <c r="K31" i="1"/>
  <c r="G31" i="1"/>
  <c r="F31" i="1"/>
  <c r="D31" i="1"/>
  <c r="V31" i="1" s="1"/>
  <c r="C31" i="1"/>
  <c r="T30" i="1"/>
  <c r="R30" i="1"/>
  <c r="S30" i="1" s="1"/>
  <c r="Q30" i="1"/>
  <c r="O30" i="1"/>
  <c r="K30" i="1"/>
  <c r="W30" i="1" s="1"/>
  <c r="G30" i="1"/>
  <c r="F30" i="1"/>
  <c r="D30" i="1"/>
  <c r="V30" i="1" s="1"/>
  <c r="C30" i="1"/>
  <c r="T29" i="1"/>
  <c r="R29" i="1"/>
  <c r="Q29" i="1"/>
  <c r="O29" i="1"/>
  <c r="S29" i="1" s="1"/>
  <c r="K29" i="1"/>
  <c r="G29" i="1"/>
  <c r="F29" i="1"/>
  <c r="D29" i="1"/>
  <c r="C29" i="1"/>
  <c r="T28" i="1"/>
  <c r="R28" i="1"/>
  <c r="Q28" i="1"/>
  <c r="O28" i="1"/>
  <c r="K28" i="1"/>
  <c r="G28" i="1"/>
  <c r="F28" i="1"/>
  <c r="D28" i="1"/>
  <c r="C28" i="1"/>
  <c r="T27" i="1"/>
  <c r="R27" i="1"/>
  <c r="Q27" i="1"/>
  <c r="O27" i="1"/>
  <c r="K27" i="1"/>
  <c r="G27" i="1"/>
  <c r="J27" i="1" s="1"/>
  <c r="F27" i="1"/>
  <c r="D27" i="1"/>
  <c r="C27" i="1"/>
  <c r="T26" i="1"/>
  <c r="R26" i="1"/>
  <c r="Q26" i="1"/>
  <c r="O26" i="1"/>
  <c r="K26" i="1"/>
  <c r="G26" i="1"/>
  <c r="F26" i="1"/>
  <c r="D26" i="1"/>
  <c r="C26" i="1"/>
  <c r="T25" i="1"/>
  <c r="R25" i="1"/>
  <c r="Q25" i="1"/>
  <c r="O25" i="1"/>
  <c r="K25" i="1"/>
  <c r="G25" i="1"/>
  <c r="F25" i="1"/>
  <c r="D25" i="1"/>
  <c r="C25" i="1"/>
  <c r="T24" i="1"/>
  <c r="R24" i="1"/>
  <c r="Q24" i="1"/>
  <c r="O24" i="1"/>
  <c r="U24" i="1" s="1"/>
  <c r="K24" i="1"/>
  <c r="G24" i="1"/>
  <c r="F24" i="1"/>
  <c r="D24" i="1"/>
  <c r="C24" i="1"/>
  <c r="T23" i="1"/>
  <c r="R23" i="1"/>
  <c r="Q23" i="1"/>
  <c r="O23" i="1"/>
  <c r="K23" i="1"/>
  <c r="G23" i="1"/>
  <c r="F23" i="1"/>
  <c r="D23" i="1"/>
  <c r="C23" i="1"/>
  <c r="T22" i="1"/>
  <c r="R22" i="1"/>
  <c r="Q22" i="1"/>
  <c r="O22" i="1"/>
  <c r="K22" i="1"/>
  <c r="G22" i="1"/>
  <c r="F22" i="1"/>
  <c r="D22" i="1"/>
  <c r="C22" i="1"/>
  <c r="T21" i="1"/>
  <c r="R21" i="1"/>
  <c r="Q21" i="1"/>
  <c r="O21" i="1"/>
  <c r="K21" i="1"/>
  <c r="G21" i="1"/>
  <c r="F21" i="1"/>
  <c r="D21" i="1"/>
  <c r="C21" i="1"/>
  <c r="P21" i="1" s="1"/>
  <c r="T20" i="1"/>
  <c r="R20" i="1"/>
  <c r="Q20" i="1"/>
  <c r="O20" i="1"/>
  <c r="S20" i="1" s="1"/>
  <c r="K20" i="1"/>
  <c r="G20" i="1"/>
  <c r="F20" i="1"/>
  <c r="D20" i="1"/>
  <c r="C20" i="1"/>
  <c r="T19" i="1"/>
  <c r="R19" i="1"/>
  <c r="Q19" i="1"/>
  <c r="O19" i="1"/>
  <c r="K19" i="1"/>
  <c r="G19" i="1"/>
  <c r="F19" i="1"/>
  <c r="D19" i="1"/>
  <c r="C19" i="1"/>
  <c r="T18" i="1"/>
  <c r="R18" i="1"/>
  <c r="Q18" i="1"/>
  <c r="O18" i="1"/>
  <c r="K18" i="1"/>
  <c r="G18" i="1"/>
  <c r="F18" i="1"/>
  <c r="D18" i="1"/>
  <c r="C18" i="1"/>
  <c r="P18" i="1" s="1"/>
  <c r="T17" i="1"/>
  <c r="R17" i="1"/>
  <c r="Q17" i="1"/>
  <c r="O17" i="1"/>
  <c r="K17" i="1"/>
  <c r="G17" i="1"/>
  <c r="F17" i="1"/>
  <c r="D17" i="1"/>
  <c r="C17" i="1"/>
  <c r="T16" i="1"/>
  <c r="R16" i="1"/>
  <c r="Q16" i="1"/>
  <c r="O16" i="1"/>
  <c r="K16" i="1"/>
  <c r="G16" i="1"/>
  <c r="F16" i="1"/>
  <c r="D16" i="1"/>
  <c r="V16" i="1" s="1"/>
  <c r="C16" i="1"/>
  <c r="T15" i="1"/>
  <c r="R15" i="1"/>
  <c r="S15" i="1" s="1"/>
  <c r="Q15" i="1"/>
  <c r="O15" i="1"/>
  <c r="K15" i="1"/>
  <c r="W15" i="1" s="1"/>
  <c r="G15" i="1"/>
  <c r="F15" i="1"/>
  <c r="D15" i="1"/>
  <c r="C15" i="1"/>
  <c r="P15" i="1" s="1"/>
  <c r="T14" i="1"/>
  <c r="R14" i="1"/>
  <c r="Q14" i="1"/>
  <c r="O14" i="1"/>
  <c r="S14" i="1" s="1"/>
  <c r="K14" i="1"/>
  <c r="G14" i="1"/>
  <c r="F14" i="1"/>
  <c r="D14" i="1"/>
  <c r="N14" i="1" s="1"/>
  <c r="C14" i="1"/>
  <c r="T13" i="1"/>
  <c r="R13" i="1"/>
  <c r="Q13" i="1"/>
  <c r="O13" i="1"/>
  <c r="K13" i="1"/>
  <c r="G13" i="1"/>
  <c r="F13" i="1"/>
  <c r="D13" i="1"/>
  <c r="C13" i="1"/>
  <c r="T12" i="1"/>
  <c r="R12" i="1"/>
  <c r="Q12" i="1"/>
  <c r="O12" i="1"/>
  <c r="K12" i="1"/>
  <c r="G12" i="1"/>
  <c r="F12" i="1"/>
  <c r="D12" i="1"/>
  <c r="C12" i="1"/>
  <c r="T11" i="1"/>
  <c r="R11" i="1"/>
  <c r="Q11" i="1"/>
  <c r="O11" i="1"/>
  <c r="K11" i="1"/>
  <c r="G11" i="1"/>
  <c r="F11" i="1"/>
  <c r="D11" i="1"/>
  <c r="C11" i="1"/>
  <c r="T10" i="1"/>
  <c r="R10" i="1"/>
  <c r="Q10" i="1"/>
  <c r="O10" i="1"/>
  <c r="K10" i="1"/>
  <c r="G10" i="1"/>
  <c r="F10" i="1"/>
  <c r="D10" i="1"/>
  <c r="C10" i="1"/>
  <c r="T9" i="1"/>
  <c r="R9" i="1"/>
  <c r="Q9" i="1"/>
  <c r="O9" i="1"/>
  <c r="K9" i="1"/>
  <c r="G9" i="1"/>
  <c r="F9" i="1"/>
  <c r="D9" i="1"/>
  <c r="C9" i="1"/>
  <c r="E9" i="1" s="1"/>
  <c r="M8" i="1"/>
  <c r="L8" i="1"/>
  <c r="I8" i="1"/>
  <c r="H8" i="1"/>
  <c r="N12" i="1" l="1"/>
  <c r="X11" i="3"/>
  <c r="X15" i="2"/>
  <c r="W8" i="3"/>
  <c r="S17" i="1"/>
  <c r="N23" i="1"/>
  <c r="S24" i="1"/>
  <c r="N26" i="1"/>
  <c r="S26" i="1"/>
  <c r="W31" i="1"/>
  <c r="S33" i="1"/>
  <c r="W34" i="1"/>
  <c r="J38" i="1"/>
  <c r="W40" i="1"/>
  <c r="S40" i="1"/>
  <c r="S44" i="1"/>
  <c r="J53" i="1"/>
  <c r="X18" i="3"/>
  <c r="X28" i="2"/>
  <c r="N10" i="1"/>
  <c r="J18" i="1"/>
  <c r="S23" i="1"/>
  <c r="N28" i="1"/>
  <c r="J32" i="1"/>
  <c r="W35" i="1"/>
  <c r="S37" i="1"/>
  <c r="W38" i="1"/>
  <c r="J43" i="1"/>
  <c r="S52" i="1"/>
  <c r="E53" i="1"/>
  <c r="W53" i="1"/>
  <c r="S54" i="1"/>
  <c r="X36" i="3"/>
  <c r="X45" i="3"/>
  <c r="N9" i="1"/>
  <c r="S9" i="1"/>
  <c r="W12" i="1"/>
  <c r="N13" i="1"/>
  <c r="S13" i="1"/>
  <c r="U15" i="1"/>
  <c r="V18" i="1"/>
  <c r="S18" i="1"/>
  <c r="N19" i="1"/>
  <c r="V20" i="1"/>
  <c r="W24" i="1"/>
  <c r="V25" i="1"/>
  <c r="P27" i="1"/>
  <c r="N32" i="1"/>
  <c r="W33" i="1"/>
  <c r="X33" i="1" s="1"/>
  <c r="V39" i="1"/>
  <c r="X39" i="1" s="1"/>
  <c r="J40" i="1"/>
  <c r="E42" i="1"/>
  <c r="V43" i="1"/>
  <c r="W44" i="1"/>
  <c r="U45" i="1"/>
  <c r="S46" i="1"/>
  <c r="W48" i="1"/>
  <c r="U49" i="1"/>
  <c r="J51" i="1"/>
  <c r="E52" i="1"/>
  <c r="X25" i="2"/>
  <c r="X19" i="2"/>
  <c r="U8" i="2"/>
  <c r="X10" i="3"/>
  <c r="X43" i="3"/>
  <c r="W21" i="1"/>
  <c r="V22" i="1"/>
  <c r="S22" i="1"/>
  <c r="S27" i="1"/>
  <c r="J29" i="1"/>
  <c r="W32" i="1"/>
  <c r="V47" i="1"/>
  <c r="U48" i="1"/>
  <c r="J54" i="1"/>
  <c r="N17" i="1"/>
  <c r="U21" i="1"/>
  <c r="P24" i="1"/>
  <c r="N36" i="1"/>
  <c r="W37" i="1"/>
  <c r="X37" i="1" s="1"/>
  <c r="E44" i="1"/>
  <c r="N45" i="1"/>
  <c r="W46" i="1"/>
  <c r="E48" i="1"/>
  <c r="W50" i="1"/>
  <c r="X50" i="1" s="1"/>
  <c r="W54" i="1"/>
  <c r="X54" i="1" s="1"/>
  <c r="U55" i="1"/>
  <c r="X17" i="2"/>
  <c r="W9" i="1"/>
  <c r="W11" i="1"/>
  <c r="V19" i="1"/>
  <c r="W36" i="1"/>
  <c r="E8" i="3"/>
  <c r="F8" i="1"/>
  <c r="S10" i="1"/>
  <c r="W18" i="1"/>
  <c r="U9" i="1"/>
  <c r="J15" i="1"/>
  <c r="V21" i="1"/>
  <c r="X21" i="1" s="1"/>
  <c r="S21" i="1"/>
  <c r="V23" i="1"/>
  <c r="W27" i="1"/>
  <c r="V28" i="1"/>
  <c r="P30" i="1"/>
  <c r="V35" i="1"/>
  <c r="X35" i="1" s="1"/>
  <c r="J36" i="1"/>
  <c r="N40" i="1"/>
  <c r="W42" i="1"/>
  <c r="J45" i="1"/>
  <c r="E46" i="1"/>
  <c r="S48" i="1"/>
  <c r="E50" i="1"/>
  <c r="N51" i="1"/>
  <c r="W52" i="1"/>
  <c r="E54" i="1"/>
  <c r="V55" i="1"/>
  <c r="X37" i="2"/>
  <c r="X14" i="2"/>
  <c r="X53" i="1"/>
  <c r="X9" i="2"/>
  <c r="V8" i="2"/>
  <c r="J10" i="1"/>
  <c r="E11" i="1"/>
  <c r="U11" i="1"/>
  <c r="S12" i="1"/>
  <c r="J13" i="1"/>
  <c r="E14" i="1"/>
  <c r="V15" i="1"/>
  <c r="X15" i="1" s="1"/>
  <c r="S16" i="1"/>
  <c r="W17" i="1"/>
  <c r="U18" i="1"/>
  <c r="E19" i="1"/>
  <c r="J21" i="1"/>
  <c r="J22" i="1"/>
  <c r="E23" i="1"/>
  <c r="V24" i="1"/>
  <c r="X24" i="1" s="1"/>
  <c r="S25" i="1"/>
  <c r="W26" i="1"/>
  <c r="U27" i="1"/>
  <c r="E28" i="1"/>
  <c r="J30" i="1"/>
  <c r="J31" i="1"/>
  <c r="V32" i="1"/>
  <c r="X32" i="1" s="1"/>
  <c r="J33" i="1"/>
  <c r="V34" i="1"/>
  <c r="X34" i="1" s="1"/>
  <c r="J35" i="1"/>
  <c r="V36" i="1"/>
  <c r="J37" i="1"/>
  <c r="V38" i="1"/>
  <c r="X38" i="1" s="1"/>
  <c r="J39" i="1"/>
  <c r="J41" i="1"/>
  <c r="J42" i="1"/>
  <c r="W43" i="1"/>
  <c r="U44" i="1"/>
  <c r="E45" i="1"/>
  <c r="N46" i="1"/>
  <c r="N47" i="1"/>
  <c r="S49" i="1"/>
  <c r="J50" i="1"/>
  <c r="W51" i="1"/>
  <c r="V51" i="1"/>
  <c r="U52" i="1"/>
  <c r="U53" i="1"/>
  <c r="U54" i="1"/>
  <c r="E55" i="1"/>
  <c r="V8" i="3"/>
  <c r="X8" i="3" s="1"/>
  <c r="X9" i="3"/>
  <c r="E8" i="2"/>
  <c r="P8" i="2"/>
  <c r="O8" i="1"/>
  <c r="J9" i="1"/>
  <c r="W13" i="1"/>
  <c r="J14" i="1"/>
  <c r="N22" i="1"/>
  <c r="U32" i="1"/>
  <c r="U34" i="1"/>
  <c r="U36" i="1"/>
  <c r="U38" i="1"/>
  <c r="X41" i="1"/>
  <c r="U43" i="1"/>
  <c r="U51" i="1"/>
  <c r="W10" i="1"/>
  <c r="N11" i="1"/>
  <c r="Q8" i="1"/>
  <c r="V40" i="1"/>
  <c r="J49" i="1"/>
  <c r="R8" i="1"/>
  <c r="E10" i="1"/>
  <c r="U10" i="1"/>
  <c r="S11" i="1"/>
  <c r="J12" i="1"/>
  <c r="E13" i="1"/>
  <c r="U13" i="1"/>
  <c r="J16" i="1"/>
  <c r="E17" i="1"/>
  <c r="X18" i="1"/>
  <c r="S19" i="1"/>
  <c r="W20" i="1"/>
  <c r="X20" i="1" s="1"/>
  <c r="E22" i="1"/>
  <c r="J24" i="1"/>
  <c r="J25" i="1"/>
  <c r="E26" i="1"/>
  <c r="V27" i="1"/>
  <c r="X27" i="1" s="1"/>
  <c r="S28" i="1"/>
  <c r="W29" i="1"/>
  <c r="U30" i="1"/>
  <c r="E31" i="1"/>
  <c r="U31" i="1"/>
  <c r="E32" i="1"/>
  <c r="P32" i="1"/>
  <c r="E33" i="1"/>
  <c r="U33" i="1"/>
  <c r="E34" i="1"/>
  <c r="P34" i="1"/>
  <c r="E35" i="1"/>
  <c r="U35" i="1"/>
  <c r="E36" i="1"/>
  <c r="P36" i="1"/>
  <c r="E37" i="1"/>
  <c r="U37" i="1"/>
  <c r="E38" i="1"/>
  <c r="P38" i="1"/>
  <c r="E39" i="1"/>
  <c r="U39" i="1"/>
  <c r="E40" i="1"/>
  <c r="P40" i="1"/>
  <c r="U41" i="1"/>
  <c r="U42" i="1"/>
  <c r="E43" i="1"/>
  <c r="S45" i="1"/>
  <c r="J46" i="1"/>
  <c r="J47" i="1"/>
  <c r="J48" i="1"/>
  <c r="W49" i="1"/>
  <c r="X49" i="1" s="1"/>
  <c r="U50" i="1"/>
  <c r="E51" i="1"/>
  <c r="N52" i="1"/>
  <c r="N53" i="1"/>
  <c r="S55" i="1"/>
  <c r="W8" i="2"/>
  <c r="J17" i="1"/>
  <c r="N20" i="1"/>
  <c r="N25" i="1"/>
  <c r="X47" i="1"/>
  <c r="J55" i="1"/>
  <c r="X10" i="2"/>
  <c r="N16" i="1"/>
  <c r="J26" i="1"/>
  <c r="N29" i="1"/>
  <c r="J11" i="1"/>
  <c r="E12" i="1"/>
  <c r="U12" i="1"/>
  <c r="W14" i="1"/>
  <c r="E16" i="1"/>
  <c r="J19" i="1"/>
  <c r="E20" i="1"/>
  <c r="W23" i="1"/>
  <c r="X23" i="1" s="1"/>
  <c r="E25" i="1"/>
  <c r="J28" i="1"/>
  <c r="E29" i="1"/>
  <c r="X30" i="1"/>
  <c r="S32" i="1"/>
  <c r="S34" i="1"/>
  <c r="S36" i="1"/>
  <c r="S38" i="1"/>
  <c r="N41" i="1"/>
  <c r="S43" i="1"/>
  <c r="W45" i="1"/>
  <c r="V45" i="1"/>
  <c r="E49" i="1"/>
  <c r="S51" i="1"/>
  <c r="W55" i="1"/>
  <c r="J8" i="3"/>
  <c r="N8" i="3"/>
  <c r="J8" i="2"/>
  <c r="N8" i="2"/>
  <c r="X31" i="1"/>
  <c r="P52" i="1"/>
  <c r="V14" i="1"/>
  <c r="X14" i="1" s="1"/>
  <c r="U17" i="1"/>
  <c r="V17" i="1"/>
  <c r="X17" i="1" s="1"/>
  <c r="U23" i="1"/>
  <c r="U26" i="1"/>
  <c r="V26" i="1"/>
  <c r="U29" i="1"/>
  <c r="V29" i="1"/>
  <c r="X29" i="1" s="1"/>
  <c r="C8" i="1"/>
  <c r="D8" i="1"/>
  <c r="P9" i="1"/>
  <c r="V9" i="1"/>
  <c r="P10" i="1"/>
  <c r="V10" i="1"/>
  <c r="X10" i="1" s="1"/>
  <c r="P11" i="1"/>
  <c r="V11" i="1"/>
  <c r="X11" i="1" s="1"/>
  <c r="P12" i="1"/>
  <c r="V12" i="1"/>
  <c r="P13" i="1"/>
  <c r="E15" i="1"/>
  <c r="N15" i="1"/>
  <c r="P16" i="1"/>
  <c r="W16" i="1"/>
  <c r="E18" i="1"/>
  <c r="N18" i="1"/>
  <c r="P19" i="1"/>
  <c r="W19" i="1"/>
  <c r="X19" i="1" s="1"/>
  <c r="J20" i="1"/>
  <c r="E21" i="1"/>
  <c r="N21" i="1"/>
  <c r="P22" i="1"/>
  <c r="W22" i="1"/>
  <c r="J23" i="1"/>
  <c r="E24" i="1"/>
  <c r="N24" i="1"/>
  <c r="P25" i="1"/>
  <c r="W25" i="1"/>
  <c r="X25" i="1" s="1"/>
  <c r="E27" i="1"/>
  <c r="N27" i="1"/>
  <c r="P28" i="1"/>
  <c r="W28" i="1"/>
  <c r="E30" i="1"/>
  <c r="N30" i="1"/>
  <c r="N43" i="1"/>
  <c r="P44" i="1"/>
  <c r="X45" i="1"/>
  <c r="N49" i="1"/>
  <c r="P50" i="1"/>
  <c r="N55" i="1"/>
  <c r="K8" i="1"/>
  <c r="X40" i="1"/>
  <c r="N44" i="1"/>
  <c r="P45" i="1"/>
  <c r="X46" i="1"/>
  <c r="N50" i="1"/>
  <c r="P51" i="1"/>
  <c r="X52" i="1"/>
  <c r="P46" i="1"/>
  <c r="U14" i="1"/>
  <c r="U20" i="1"/>
  <c r="P41" i="1"/>
  <c r="X42" i="1"/>
  <c r="P47" i="1"/>
  <c r="X48" i="1"/>
  <c r="P53" i="1"/>
  <c r="T8" i="1"/>
  <c r="U8" i="1" s="1"/>
  <c r="P14" i="1"/>
  <c r="P17" i="1"/>
  <c r="P20" i="1"/>
  <c r="P23" i="1"/>
  <c r="P26" i="1"/>
  <c r="P29" i="1"/>
  <c r="P42" i="1"/>
  <c r="X43" i="1"/>
  <c r="P48" i="1"/>
  <c r="P54" i="1"/>
  <c r="G8" i="1"/>
  <c r="V13" i="1"/>
  <c r="X13" i="1" s="1"/>
  <c r="U16" i="1"/>
  <c r="U19" i="1"/>
  <c r="U22" i="1"/>
  <c r="U25" i="1"/>
  <c r="U28" i="1"/>
  <c r="N31" i="1"/>
  <c r="P31" i="1"/>
  <c r="N33" i="1"/>
  <c r="P33" i="1"/>
  <c r="N35" i="1"/>
  <c r="P35" i="1"/>
  <c r="N37" i="1"/>
  <c r="P37" i="1"/>
  <c r="N39" i="1"/>
  <c r="P39" i="1"/>
  <c r="N42" i="1"/>
  <c r="P43" i="1"/>
  <c r="X44" i="1"/>
  <c r="N48" i="1"/>
  <c r="P49" i="1"/>
  <c r="N54" i="1"/>
  <c r="P55" i="1"/>
  <c r="X51" i="1" l="1"/>
  <c r="X55" i="1"/>
  <c r="S8" i="1"/>
  <c r="X22" i="1"/>
  <c r="X12" i="1"/>
  <c r="X36" i="1"/>
  <c r="X28" i="1"/>
  <c r="X26" i="1"/>
  <c r="W8" i="1"/>
  <c r="X8" i="2"/>
  <c r="N8" i="1"/>
  <c r="J8" i="1"/>
  <c r="E8" i="1"/>
  <c r="P8" i="1"/>
  <c r="X16" i="1"/>
  <c r="V8" i="1"/>
  <c r="X9" i="1"/>
  <c r="X8" i="1" l="1"/>
</calcChain>
</file>

<file path=xl/sharedStrings.xml><?xml version="1.0" encoding="utf-8"?>
<sst xmlns="http://schemas.openxmlformats.org/spreadsheetml/2006/main" count="219" uniqueCount="87">
  <si>
    <t>男性</t>
    <rPh sb="0" eb="2">
      <t>ダンセイ</t>
    </rPh>
    <phoneticPr fontId="4"/>
  </si>
  <si>
    <t xml:space="preserve">　保険者番号・保険者名
</t>
    <rPh sb="7" eb="10">
      <t>ホケンシャ</t>
    </rPh>
    <rPh sb="10" eb="11">
      <t>メイ</t>
    </rPh>
    <phoneticPr fontId="4"/>
  </si>
  <si>
    <t>特定保健指導に関する事項</t>
    <rPh sb="0" eb="2">
      <t>トクテイ</t>
    </rPh>
    <rPh sb="2" eb="4">
      <t>ホケン</t>
    </rPh>
    <rPh sb="4" eb="6">
      <t>シドウ</t>
    </rPh>
    <rPh sb="7" eb="8">
      <t>カン</t>
    </rPh>
    <rPh sb="10" eb="12">
      <t>ジコウ</t>
    </rPh>
    <phoneticPr fontId="4"/>
  </si>
  <si>
    <t>評価対象者数（人）</t>
    <rPh sb="0" eb="2">
      <t>ヒョウカ</t>
    </rPh>
    <rPh sb="2" eb="5">
      <t>タイショウシャ</t>
    </rPh>
    <rPh sb="7" eb="8">
      <t>ニン</t>
    </rPh>
    <phoneticPr fontId="4"/>
  </si>
  <si>
    <t>特定保健指導（積極的支援レベル）の対象者数（人）</t>
    <rPh sb="0" eb="2">
      <t>トクテイ</t>
    </rPh>
    <rPh sb="2" eb="4">
      <t>ホケン</t>
    </rPh>
    <rPh sb="4" eb="6">
      <t>シドウ</t>
    </rPh>
    <rPh sb="7" eb="10">
      <t>セッキョクテキ</t>
    </rPh>
    <rPh sb="10" eb="12">
      <t>シエン</t>
    </rPh>
    <rPh sb="17" eb="20">
      <t>タイショウシャ</t>
    </rPh>
    <rPh sb="20" eb="21">
      <t>カズ</t>
    </rPh>
    <rPh sb="22" eb="23">
      <t>ニン</t>
    </rPh>
    <phoneticPr fontId="4"/>
  </si>
  <si>
    <t>服薬中のため特定保健指導（積極的支援レベル）の対象者から除外した者の数（人）</t>
    <rPh sb="0" eb="2">
      <t>フクヤク</t>
    </rPh>
    <rPh sb="2" eb="3">
      <t>ナカ</t>
    </rPh>
    <rPh sb="6" eb="8">
      <t>トクテイ</t>
    </rPh>
    <rPh sb="8" eb="10">
      <t>ホケン</t>
    </rPh>
    <rPh sb="10" eb="12">
      <t>シドウ</t>
    </rPh>
    <rPh sb="13" eb="16">
      <t>セッキョクテキ</t>
    </rPh>
    <rPh sb="16" eb="18">
      <t>シエン</t>
    </rPh>
    <rPh sb="23" eb="26">
      <t>タイショウシャ</t>
    </rPh>
    <rPh sb="28" eb="30">
      <t>ジョガイ</t>
    </rPh>
    <rPh sb="32" eb="33">
      <t>モノ</t>
    </rPh>
    <rPh sb="34" eb="35">
      <t>カズ</t>
    </rPh>
    <rPh sb="36" eb="37">
      <t>ヒト</t>
    </rPh>
    <phoneticPr fontId="4"/>
  </si>
  <si>
    <t>特定保健指導
（積極的支援）
の利用者数（人）</t>
    <rPh sb="16" eb="18">
      <t>リヨウ</t>
    </rPh>
    <rPh sb="21" eb="22">
      <t>ヒト</t>
    </rPh>
    <phoneticPr fontId="4"/>
  </si>
  <si>
    <t>特定保健指導
（動機付け支援相当）
の利用者数（人）</t>
    <rPh sb="0" eb="2">
      <t>トクテイ</t>
    </rPh>
    <rPh sb="2" eb="4">
      <t>ホケン</t>
    </rPh>
    <rPh sb="4" eb="6">
      <t>シドウ</t>
    </rPh>
    <rPh sb="8" eb="11">
      <t>ドウキヅ</t>
    </rPh>
    <rPh sb="12" eb="14">
      <t>シエン</t>
    </rPh>
    <rPh sb="14" eb="16">
      <t>ソウトウ</t>
    </rPh>
    <rPh sb="19" eb="22">
      <t>リヨウシャ</t>
    </rPh>
    <rPh sb="22" eb="23">
      <t>スウ</t>
    </rPh>
    <phoneticPr fontId="4"/>
  </si>
  <si>
    <t>特定保健指導
（モデル実施）
の利用者数（人）</t>
    <rPh sb="11" eb="13">
      <t>ジッシ</t>
    </rPh>
    <phoneticPr fontId="4"/>
  </si>
  <si>
    <t>特定保健指導
（積極的支援レベル）
の利用者の割合（％）</t>
    <rPh sb="23" eb="25">
      <t>ワリアイ</t>
    </rPh>
    <phoneticPr fontId="4"/>
  </si>
  <si>
    <t>特定保健指導
（積極的支援）
の終了者数（人）</t>
    <rPh sb="21" eb="22">
      <t>ヒト</t>
    </rPh>
    <phoneticPr fontId="4"/>
  </si>
  <si>
    <t>特定保健指導
（動機付け支援相当）
の終了者数（人）</t>
    <rPh sb="19" eb="22">
      <t>シュウリョウシャ</t>
    </rPh>
    <rPh sb="24" eb="25">
      <t>ヒト</t>
    </rPh>
    <phoneticPr fontId="4"/>
  </si>
  <si>
    <t>特定保健指導
（モデル実施）
の終了者数（人）</t>
    <rPh sb="11" eb="13">
      <t>ジッシ</t>
    </rPh>
    <rPh sb="21" eb="22">
      <t>ヒト</t>
    </rPh>
    <phoneticPr fontId="4"/>
  </si>
  <si>
    <t>特定保健指導
（積極的支援レベル）
の終了者の割合（％）</t>
    <rPh sb="23" eb="25">
      <t>ワリアイ</t>
    </rPh>
    <phoneticPr fontId="4"/>
  </si>
  <si>
    <t>特定保健指導（動機付け支援）の対象者数（人）</t>
    <rPh sb="0" eb="2">
      <t>トクテイ</t>
    </rPh>
    <rPh sb="2" eb="4">
      <t>ホケン</t>
    </rPh>
    <rPh sb="4" eb="6">
      <t>シドウ</t>
    </rPh>
    <rPh sb="7" eb="10">
      <t>ドウキヅ</t>
    </rPh>
    <rPh sb="11" eb="13">
      <t>シエン</t>
    </rPh>
    <rPh sb="15" eb="18">
      <t>タイショウシャ</t>
    </rPh>
    <rPh sb="18" eb="19">
      <t>カズ</t>
    </rPh>
    <rPh sb="20" eb="21">
      <t>ニン</t>
    </rPh>
    <phoneticPr fontId="4"/>
  </si>
  <si>
    <t>服薬中のため特定保健指導（動機付け支援）の対象者から除外した者の数（人）</t>
    <rPh sb="0" eb="2">
      <t>フクヤク</t>
    </rPh>
    <rPh sb="2" eb="3">
      <t>ナカ</t>
    </rPh>
    <rPh sb="6" eb="8">
      <t>トクテイ</t>
    </rPh>
    <rPh sb="8" eb="10">
      <t>ホケン</t>
    </rPh>
    <rPh sb="10" eb="12">
      <t>シドウ</t>
    </rPh>
    <rPh sb="13" eb="16">
      <t>ドウキヅ</t>
    </rPh>
    <rPh sb="17" eb="19">
      <t>シエン</t>
    </rPh>
    <rPh sb="21" eb="24">
      <t>タイショウシャ</t>
    </rPh>
    <rPh sb="26" eb="28">
      <t>ジョガイ</t>
    </rPh>
    <rPh sb="30" eb="31">
      <t>モノ</t>
    </rPh>
    <rPh sb="32" eb="33">
      <t>カズ</t>
    </rPh>
    <rPh sb="34" eb="35">
      <t>ヒト</t>
    </rPh>
    <phoneticPr fontId="4"/>
  </si>
  <si>
    <t>特定保健指導（動機付け支援）の利用者数（人）</t>
    <rPh sb="0" eb="2">
      <t>トクテイ</t>
    </rPh>
    <rPh sb="2" eb="4">
      <t>ホケン</t>
    </rPh>
    <rPh sb="4" eb="6">
      <t>シドウ</t>
    </rPh>
    <rPh sb="7" eb="10">
      <t>ドウキヅ</t>
    </rPh>
    <rPh sb="11" eb="13">
      <t>シエン</t>
    </rPh>
    <rPh sb="15" eb="18">
      <t>リヨウシャ</t>
    </rPh>
    <rPh sb="18" eb="19">
      <t>スウ</t>
    </rPh>
    <rPh sb="20" eb="21">
      <t>ニン</t>
    </rPh>
    <phoneticPr fontId="4"/>
  </si>
  <si>
    <t>特定保健指導（動機付け支援）の終了者数（人）</t>
    <rPh sb="0" eb="2">
      <t>トクテイ</t>
    </rPh>
    <rPh sb="2" eb="4">
      <t>ホケン</t>
    </rPh>
    <rPh sb="4" eb="6">
      <t>シドウ</t>
    </rPh>
    <rPh sb="7" eb="10">
      <t>ドウキヅ</t>
    </rPh>
    <rPh sb="11" eb="13">
      <t>シエン</t>
    </rPh>
    <rPh sb="15" eb="17">
      <t>シュウリョウ</t>
    </rPh>
    <rPh sb="17" eb="18">
      <t>シャ</t>
    </rPh>
    <rPh sb="18" eb="19">
      <t>スウ</t>
    </rPh>
    <rPh sb="20" eb="21">
      <t>ニン</t>
    </rPh>
    <phoneticPr fontId="4"/>
  </si>
  <si>
    <t>特定保健指導の対象者数（小計）（人）</t>
    <rPh sb="0" eb="2">
      <t>トクテイ</t>
    </rPh>
    <rPh sb="2" eb="4">
      <t>ホケン</t>
    </rPh>
    <rPh sb="4" eb="6">
      <t>シドウ</t>
    </rPh>
    <rPh sb="7" eb="10">
      <t>タイショウシャ</t>
    </rPh>
    <rPh sb="10" eb="11">
      <t>スウ</t>
    </rPh>
    <rPh sb="12" eb="14">
      <t>ショウケイ</t>
    </rPh>
    <rPh sb="16" eb="17">
      <t>ヒト</t>
    </rPh>
    <phoneticPr fontId="4"/>
  </si>
  <si>
    <t>特定保健指導の終了者数（小計）（人）</t>
    <rPh sb="0" eb="2">
      <t>トクテイ</t>
    </rPh>
    <rPh sb="2" eb="4">
      <t>ホケン</t>
    </rPh>
    <rPh sb="4" eb="6">
      <t>シドウ</t>
    </rPh>
    <rPh sb="7" eb="9">
      <t>シュウリョウ</t>
    </rPh>
    <rPh sb="9" eb="10">
      <t>モノ</t>
    </rPh>
    <rPh sb="10" eb="11">
      <t>スウ</t>
    </rPh>
    <rPh sb="12" eb="14">
      <t>ショウケイ</t>
    </rPh>
    <rPh sb="16" eb="17">
      <t>ヒト</t>
    </rPh>
    <phoneticPr fontId="4"/>
  </si>
  <si>
    <t>特定保健指導の終了者数（小計）の割合（％）</t>
    <rPh sb="0" eb="2">
      <t>トクテイ</t>
    </rPh>
    <rPh sb="2" eb="4">
      <t>ホケン</t>
    </rPh>
    <rPh sb="4" eb="6">
      <t>シドウ</t>
    </rPh>
    <rPh sb="7" eb="9">
      <t>シュウリョウ</t>
    </rPh>
    <rPh sb="9" eb="10">
      <t>モノ</t>
    </rPh>
    <rPh sb="10" eb="11">
      <t>スウ</t>
    </rPh>
    <rPh sb="12" eb="14">
      <t>ショウケイ</t>
    </rPh>
    <rPh sb="16" eb="18">
      <t>ワリアイ</t>
    </rPh>
    <phoneticPr fontId="4"/>
  </si>
  <si>
    <t>割合
（％）</t>
    <rPh sb="0" eb="2">
      <t>ワリアイ</t>
    </rPh>
    <phoneticPr fontId="4"/>
  </si>
  <si>
    <t>割合（％）</t>
    <rPh sb="0" eb="2">
      <t>ワリアイ</t>
    </rPh>
    <phoneticPr fontId="4"/>
  </si>
  <si>
    <t>兵庫県</t>
  </si>
  <si>
    <t>神戸市</t>
    <phoneticPr fontId="4"/>
  </si>
  <si>
    <t>姫路市</t>
  </si>
  <si>
    <t>尼崎市</t>
    <rPh sb="0" eb="3">
      <t>アマガサキシ</t>
    </rPh>
    <phoneticPr fontId="4"/>
  </si>
  <si>
    <t>明石市</t>
  </si>
  <si>
    <t>西宮市</t>
    <rPh sb="0" eb="3">
      <t>ニシノミヤシ</t>
    </rPh>
    <phoneticPr fontId="4"/>
  </si>
  <si>
    <t>洲本市</t>
  </si>
  <si>
    <t>芦屋市</t>
  </si>
  <si>
    <t>伊丹市</t>
  </si>
  <si>
    <t>相生市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</si>
  <si>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</si>
  <si>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</si>
  <si>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</si>
  <si>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</si>
  <si>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</si>
  <si>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</si>
  <si>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</si>
  <si>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</si>
  <si>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</si>
  <si>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</si>
  <si>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川辺郡　猪名川町</t>
  </si>
  <si>
    <t>加東市</t>
  </si>
  <si>
    <t>多可郡　多可町</t>
  </si>
  <si>
    <t>加古郡　稲美町</t>
  </si>
  <si>
    <t>加古郡　播磨町</t>
  </si>
  <si>
    <t>神崎郡　市川町</t>
  </si>
  <si>
    <t>神崎郡　福崎町</t>
  </si>
  <si>
    <t>神崎郡　神河町</t>
  </si>
  <si>
    <t>揖保郡　太子町</t>
  </si>
  <si>
    <t>たつの市</t>
  </si>
  <si>
    <t>赤穂郡　上郡町</t>
  </si>
  <si>
    <t>佐用郡　佐用町</t>
  </si>
  <si>
    <t>宍粟市</t>
    <rPh sb="0" eb="2">
      <t>シソウ</t>
    </rPh>
    <rPh sb="2" eb="3">
      <t>シ</t>
    </rPh>
    <phoneticPr fontId="4"/>
  </si>
  <si>
    <t>美方郡　香美町</t>
  </si>
  <si>
    <t>美方郡　新温泉町</t>
  </si>
  <si>
    <t>養父市</t>
  </si>
  <si>
    <t>朝来市</t>
  </si>
  <si>
    <t>丹波市</t>
  </si>
  <si>
    <t>丹波篠山市</t>
    <rPh sb="0" eb="2">
      <t>タンバ</t>
    </rPh>
    <phoneticPr fontId="4"/>
  </si>
  <si>
    <t>淡路市</t>
  </si>
  <si>
    <t>南あわじ市</t>
  </si>
  <si>
    <t>豊岡市</t>
  </si>
  <si>
    <t>兵庫食糧国民健康保険組合</t>
  </si>
  <si>
    <t>兵庫県食品国民健康保険組合</t>
  </si>
  <si>
    <t>兵庫県歯科医師国民健康保険組合</t>
  </si>
  <si>
    <t>兵庫県医師国民健康保険組合</t>
  </si>
  <si>
    <t>兵庫県薬剤師国民健康保険組合</t>
  </si>
  <si>
    <t>兵庫県建設国民健康保険組合</t>
  </si>
  <si>
    <t>女性</t>
    <rPh sb="0" eb="2">
      <t>ジョセイ</t>
    </rPh>
    <phoneticPr fontId="4"/>
  </si>
  <si>
    <t>特定保健指導
（積極的支援）
の利用者数（人）</t>
    <rPh sb="21" eb="22">
      <t>ヒト</t>
    </rPh>
    <phoneticPr fontId="4"/>
  </si>
  <si>
    <t>特定保健指導
（動機付け支援相当）
の利用者数（人）</t>
    <phoneticPr fontId="4"/>
  </si>
  <si>
    <t>特定保健指導
（モデル実施）
の利用者数（人）</t>
    <phoneticPr fontId="4"/>
  </si>
  <si>
    <t>特定保健指導
（積極的支援）
の終了者数（人）</t>
    <rPh sb="16" eb="18">
      <t>シュウリョウ</t>
    </rPh>
    <rPh sb="21" eb="22">
      <t>ヒト</t>
    </rPh>
    <phoneticPr fontId="4"/>
  </si>
  <si>
    <t>特定保健指導
（動機付け支援相当）
の終了者数（人）</t>
    <phoneticPr fontId="4"/>
  </si>
  <si>
    <t>特定保健指導
（モデル実施）
の終了者数（人）</t>
    <phoneticPr fontId="4"/>
  </si>
  <si>
    <t>特定保健指導
（積極的支援レベル）の終了者の割合（％）</t>
    <rPh sb="18" eb="20">
      <t>シュウリョウ</t>
    </rPh>
    <rPh sb="20" eb="21">
      <t>シャ</t>
    </rPh>
    <rPh sb="22" eb="24">
      <t>ワリアイ</t>
    </rPh>
    <phoneticPr fontId="4"/>
  </si>
  <si>
    <t>神戸市</t>
    <phoneticPr fontId="4"/>
  </si>
  <si>
    <t>洲本市</t>
    <phoneticPr fontId="4"/>
  </si>
  <si>
    <t>総計</t>
    <rPh sb="0" eb="2">
      <t>ソウケイ</t>
    </rPh>
    <phoneticPr fontId="4"/>
  </si>
  <si>
    <t>特定保健指導
（動機付け支援相当）
の利用者数（人）</t>
    <rPh sb="24" eb="25">
      <t>ヒト</t>
    </rPh>
    <phoneticPr fontId="4"/>
  </si>
  <si>
    <t>特定保健指導
（モデル実施）
の利用者数（人）</t>
    <rPh sb="21" eb="22">
      <t>ヒト</t>
    </rPh>
    <phoneticPr fontId="4"/>
  </si>
  <si>
    <t>特定保健指導
（積極的支援レベル）
の利用者割合（％）</t>
    <rPh sb="22" eb="24">
      <t>ワリアイ</t>
    </rPh>
    <phoneticPr fontId="4"/>
  </si>
  <si>
    <t>特定保健指導
（動機付け支援相当）
の終了者数（人）</t>
    <phoneticPr fontId="4"/>
  </si>
  <si>
    <t>特定保健指導
（モデル実施）
の終了者数（人）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</si>
</sst>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0.0%"/>
    <numFmt numFmtId="178" formatCode="0_);[Red]\(0\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176" fontId="3" fillId="0" borderId="0" xfId="1" applyNumberFormat="1" applyFont="1" applyFill="1" applyProtection="1">
      <alignment vertical="center"/>
    </xf>
    <xf numFmtId="38" fontId="3" fillId="0" borderId="0" xfId="1" applyFont="1" applyFill="1" applyProtection="1">
      <alignment vertical="center"/>
    </xf>
    <xf numFmtId="177" fontId="3" fillId="0" borderId="0" xfId="1" applyNumberFormat="1" applyFont="1" applyFill="1" applyProtection="1">
      <alignment vertical="center"/>
    </xf>
    <xf numFmtId="38" fontId="3" fillId="0" borderId="2" xfId="1" applyFont="1" applyFill="1" applyBorder="1" applyProtection="1">
      <alignment vertical="center"/>
    </xf>
    <xf numFmtId="0" fontId="3" fillId="0" borderId="2" xfId="0" applyFont="1" applyFill="1" applyBorder="1" applyProtection="1">
      <alignment vertical="center"/>
    </xf>
    <xf numFmtId="0" fontId="0" fillId="0" borderId="0" xfId="0" applyFill="1" applyProtection="1">
      <alignment vertical="center"/>
    </xf>
    <xf numFmtId="178" fontId="3" fillId="0" borderId="7" xfId="1" applyNumberFormat="1" applyFont="1" applyFill="1" applyBorder="1" applyAlignment="1" applyProtection="1">
      <alignment horizontal="center" vertical="center"/>
    </xf>
    <xf numFmtId="38" fontId="3" fillId="0" borderId="1" xfId="1" applyFont="1" applyFill="1" applyBorder="1" applyAlignment="1" applyProtection="1">
      <alignment horizontal="center" vertical="center"/>
    </xf>
    <xf numFmtId="178" fontId="3" fillId="0" borderId="1" xfId="1" applyNumberFormat="1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38" fontId="3" fillId="0" borderId="0" xfId="1" applyFont="1" applyFill="1" applyAlignment="1" applyProtection="1">
      <alignment horizontal="center" vertical="center"/>
    </xf>
    <xf numFmtId="177" fontId="3" fillId="0" borderId="10" xfId="1" applyNumberFormat="1" applyFont="1" applyFill="1" applyBorder="1" applyAlignment="1" applyProtection="1">
      <alignment horizontal="center" vertical="center" wrapText="1"/>
    </xf>
    <xf numFmtId="38" fontId="3" fillId="0" borderId="12" xfId="1" applyFont="1" applyFill="1" applyBorder="1" applyAlignment="1" applyProtection="1">
      <alignment horizontal="center" vertical="center"/>
    </xf>
    <xf numFmtId="177" fontId="3" fillId="0" borderId="10" xfId="1" applyNumberFormat="1" applyFont="1" applyFill="1" applyBorder="1" applyAlignment="1" applyProtection="1">
      <alignment horizontal="center" vertical="center"/>
    </xf>
    <xf numFmtId="177" fontId="3" fillId="0" borderId="8" xfId="1" applyNumberFormat="1" applyFont="1" applyFill="1" applyBorder="1" applyAlignment="1" applyProtection="1">
      <alignment horizontal="center" vertical="center"/>
    </xf>
    <xf numFmtId="38" fontId="3" fillId="0" borderId="1" xfId="1" applyFont="1" applyFill="1" applyBorder="1" applyProtection="1">
      <alignment vertical="center"/>
    </xf>
    <xf numFmtId="177" fontId="3" fillId="0" borderId="1" xfId="1" applyNumberFormat="1" applyFont="1" applyFill="1" applyBorder="1" applyAlignment="1" applyProtection="1">
      <alignment horizontal="right" vertical="center"/>
    </xf>
    <xf numFmtId="177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4" xfId="0" applyFont="1" applyFill="1" applyBorder="1" applyProtection="1">
      <alignment vertical="center"/>
    </xf>
    <xf numFmtId="38" fontId="1" fillId="0" borderId="1" xfId="1" applyFill="1" applyBorder="1" applyProtection="1">
      <alignment vertical="center"/>
    </xf>
    <xf numFmtId="3" fontId="0" fillId="0" borderId="1" xfId="0" applyNumberFormat="1" applyFill="1" applyBorder="1" applyProtection="1">
      <alignment vertical="center"/>
    </xf>
    <xf numFmtId="38" fontId="0" fillId="0" borderId="1" xfId="1" applyFont="1" applyFill="1" applyBorder="1" applyProtection="1">
      <alignment vertical="center"/>
    </xf>
    <xf numFmtId="0" fontId="0" fillId="0" borderId="4" xfId="0" applyFont="1" applyFill="1" applyBorder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Protection="1">
      <alignment vertical="center"/>
    </xf>
    <xf numFmtId="176" fontId="3" fillId="0" borderId="11" xfId="1" applyNumberFormat="1" applyFont="1" applyFill="1" applyBorder="1" applyProtection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38" fontId="5" fillId="0" borderId="1" xfId="1" applyFont="1" applyFill="1" applyBorder="1" applyAlignment="1" applyProtection="1">
      <alignment horizontal="center" vertical="center" wrapText="1"/>
    </xf>
    <xf numFmtId="177" fontId="5" fillId="0" borderId="1" xfId="1" applyNumberFormat="1" applyFont="1" applyFill="1" applyBorder="1" applyAlignment="1" applyProtection="1">
      <alignment horizontal="center" vertical="center" wrapText="1"/>
    </xf>
    <xf numFmtId="177" fontId="5" fillId="0" borderId="1" xfId="1" applyNumberFormat="1" applyFont="1" applyFill="1" applyBorder="1" applyAlignment="1" applyProtection="1">
      <alignment horizontal="center" vertical="center"/>
    </xf>
    <xf numFmtId="38" fontId="0" fillId="0" borderId="8" xfId="1" applyFont="1" applyFill="1" applyBorder="1" applyAlignment="1" applyProtection="1">
      <alignment horizontal="center" vertical="center" wrapText="1"/>
    </xf>
    <xf numFmtId="38" fontId="3" fillId="0" borderId="9" xfId="1" applyFont="1" applyFill="1" applyBorder="1" applyAlignment="1" applyProtection="1">
      <alignment horizontal="center" vertical="center" wrapText="1"/>
    </xf>
    <xf numFmtId="38" fontId="3" fillId="0" borderId="12" xfId="1" applyFont="1" applyFill="1" applyBorder="1" applyAlignment="1" applyProtection="1">
      <alignment horizontal="center" vertical="center" wrapText="1"/>
    </xf>
    <xf numFmtId="38" fontId="3" fillId="0" borderId="13" xfId="1" applyFont="1" applyFill="1" applyBorder="1" applyAlignment="1" applyProtection="1">
      <alignment horizontal="center" vertical="center" wrapText="1"/>
    </xf>
    <xf numFmtId="38" fontId="5" fillId="0" borderId="10" xfId="1" applyFont="1" applyFill="1" applyBorder="1" applyAlignment="1" applyProtection="1">
      <alignment horizontal="center" vertical="center" wrapText="1"/>
    </xf>
    <xf numFmtId="38" fontId="5" fillId="0" borderId="14" xfId="1" applyFont="1" applyFill="1" applyBorder="1" applyAlignment="1" applyProtection="1">
      <alignment horizontal="center" vertical="center" wrapText="1"/>
    </xf>
    <xf numFmtId="38" fontId="5" fillId="0" borderId="16" xfId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left" wrapText="1"/>
    </xf>
    <xf numFmtId="0" fontId="3" fillId="0" borderId="3" xfId="0" applyFont="1" applyFill="1" applyBorder="1" applyAlignment="1" applyProtection="1">
      <alignment horizontal="left"/>
    </xf>
    <xf numFmtId="0" fontId="3" fillId="0" borderId="15" xfId="0" applyFont="1" applyFill="1" applyBorder="1" applyAlignment="1" applyProtection="1">
      <alignment horizontal="left"/>
    </xf>
    <xf numFmtId="38" fontId="3" fillId="0" borderId="4" xfId="1" applyFont="1" applyFill="1" applyBorder="1" applyAlignment="1" applyProtection="1">
      <alignment horizontal="center" vertical="center"/>
    </xf>
    <xf numFmtId="38" fontId="3" fillId="0" borderId="5" xfId="1" applyFont="1" applyFill="1" applyBorder="1" applyAlignment="1" applyProtection="1">
      <alignment horizontal="center" vertical="center"/>
    </xf>
    <xf numFmtId="38" fontId="3" fillId="0" borderId="2" xfId="1" applyFont="1" applyFill="1" applyBorder="1" applyAlignment="1" applyProtection="1">
      <alignment horizontal="center" vertical="center"/>
    </xf>
    <xf numFmtId="38" fontId="3" fillId="0" borderId="6" xfId="1" applyFont="1" applyFill="1" applyBorder="1" applyAlignment="1" applyProtection="1">
      <alignment horizontal="center" vertical="center"/>
    </xf>
    <xf numFmtId="176" fontId="3" fillId="0" borderId="1" xfId="1" applyNumberFormat="1" applyFont="1" applyFill="1" applyBorder="1" applyAlignment="1" applyProtection="1">
      <alignment horizontal="center" vertical="center" wrapText="1"/>
    </xf>
    <xf numFmtId="176" fontId="3" fillId="0" borderId="10" xfId="1" applyNumberFormat="1" applyFont="1" applyFill="1" applyBorder="1" applyAlignment="1" applyProtection="1">
      <alignment horizontal="center" vertical="center" wrapText="1"/>
    </xf>
    <xf numFmtId="38" fontId="0" fillId="0" borderId="8" xfId="1" applyFont="1" applyFill="1" applyBorder="1" applyAlignment="1" applyProtection="1">
      <alignment horizontal="center" vertical="center" wrapText="1" shrinkToFit="1"/>
    </xf>
    <xf numFmtId="38" fontId="3" fillId="0" borderId="9" xfId="1" applyFont="1" applyFill="1" applyBorder="1" applyAlignment="1" applyProtection="1">
      <alignment horizontal="center" vertical="center" wrapText="1" shrinkToFit="1"/>
    </xf>
    <xf numFmtId="38" fontId="3" fillId="0" borderId="12" xfId="1" applyFont="1" applyFill="1" applyBorder="1" applyAlignment="1" applyProtection="1">
      <alignment horizontal="center" vertical="center" wrapText="1" shrinkToFit="1"/>
    </xf>
    <xf numFmtId="38" fontId="3" fillId="0" borderId="13" xfId="1" applyFont="1" applyFill="1" applyBorder="1" applyAlignment="1" applyProtection="1">
      <alignment horizontal="center" vertical="center" wrapText="1" shrinkToFit="1"/>
    </xf>
    <xf numFmtId="177" fontId="5" fillId="0" borderId="10" xfId="1" applyNumberFormat="1" applyFont="1" applyFill="1" applyBorder="1" applyAlignment="1" applyProtection="1">
      <alignment horizontal="center" vertical="center" wrapText="1"/>
    </xf>
    <xf numFmtId="177" fontId="5" fillId="0" borderId="14" xfId="1" applyNumberFormat="1" applyFont="1" applyFill="1" applyBorder="1" applyAlignment="1" applyProtection="1">
      <alignment horizontal="center" vertical="center"/>
    </xf>
    <xf numFmtId="177" fontId="5" fillId="0" borderId="16" xfId="1" applyNumberFormat="1" applyFont="1" applyFill="1" applyBorder="1" applyAlignment="1" applyProtection="1">
      <alignment horizontal="center" vertical="center"/>
    </xf>
    <xf numFmtId="38" fontId="3" fillId="0" borderId="11" xfId="1" applyFont="1" applyFill="1" applyBorder="1" applyAlignment="1" applyProtection="1">
      <alignment horizontal="center" vertical="center" wrapText="1"/>
    </xf>
    <xf numFmtId="38" fontId="3" fillId="0" borderId="0" xfId="1" applyFont="1" applyFill="1" applyBorder="1" applyAlignment="1" applyProtection="1">
      <alignment horizontal="center" vertical="center" wrapText="1"/>
    </xf>
    <xf numFmtId="38" fontId="3" fillId="0" borderId="1" xfId="1" applyFont="1" applyFill="1" applyBorder="1" applyAlignment="1" applyProtection="1">
      <alignment horizontal="center" vertical="center" wrapText="1"/>
    </xf>
    <xf numFmtId="38" fontId="3" fillId="0" borderId="8" xfId="1" applyFont="1" applyFill="1" applyBorder="1" applyAlignment="1" applyProtection="1">
      <alignment horizontal="center" vertical="center" wrapText="1"/>
    </xf>
    <xf numFmtId="38" fontId="3" fillId="0" borderId="10" xfId="1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451485</xdr:colOff>
      <xdr:row>1</xdr:row>
      <xdr:rowOff>152400</xdr:rowOff>
    </xdr:from>
    <xdr:to>
      <xdr:col>1</xdr:col>
      <xdr:colOff>1049454</xdr:colOff>
      <xdr:row>3</xdr:row>
      <xdr:rowOff>160020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099185" y="323850"/>
          <a:ext cx="597969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項目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451485</xdr:colOff>
      <xdr:row>1</xdr:row>
      <xdr:rowOff>152400</xdr:rowOff>
    </xdr:from>
    <xdr:to>
      <xdr:col>1</xdr:col>
      <xdr:colOff>1049454</xdr:colOff>
      <xdr:row>3</xdr:row>
      <xdr:rowOff>160020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099185" y="323850"/>
          <a:ext cx="597969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項目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451485</xdr:colOff>
      <xdr:row>1</xdr:row>
      <xdr:rowOff>152400</xdr:rowOff>
    </xdr:from>
    <xdr:to>
      <xdr:col>1</xdr:col>
      <xdr:colOff>1049454</xdr:colOff>
      <xdr:row>3</xdr:row>
      <xdr:rowOff>160020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099185" y="323850"/>
          <a:ext cx="597969" cy="350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項目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z28fs0002\&#20849;&#26377;\&#20849;&#26377;&#25991;&#26360;\10_&#32207;&#21209;&#37096;\03_&#20107;&#26989;&#35506;\&#20581;&#35386;&#12471;&#12473;&#12486;&#12512;&#20418;\01_&#29305;&#23450;&#20581;&#35386;&#31561;&#12487;&#12540;&#12479;&#31649;&#29702;&#12471;&#12473;&#12486;&#12512;\013_H31&#24180;&#24230;\28_&#27861;&#23450;&#22577;&#21578;&#38306;&#20418;\20191119_&#30476;&#12363;&#12425;&#12398;&#20381;&#38972;&#12395;&#12424;&#12427;&#38598;&#35336;&#12487;&#12540;&#12479;&#20316;&#25104;\&#36865;&#20184;&#29992;\TKCA015&#65288;&#38917;&#30446;30&#65374;50&#65289;&#65288;&#20445;&#35703;&#26377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付（TKCA015）"/>
      <sheetName val="貼付（尼崎市、男性）"/>
      <sheetName val="貼付（尼崎市、女性）"/>
      <sheetName val="TKCA015_男性"/>
      <sheetName val="TKCA015_女性"/>
      <sheetName val="TKCA015総計"/>
    </sheetNames>
    <sheetDataSet>
      <sheetData sheetId="0">
        <row r="3">
          <cell r="J3">
            <v>0</v>
          </cell>
          <cell r="K3" t="str">
            <v>兵庫県</v>
          </cell>
          <cell r="L3">
            <v>122329</v>
          </cell>
          <cell r="M3">
            <v>6589</v>
          </cell>
          <cell r="N3">
            <v>5956</v>
          </cell>
          <cell r="O3">
            <v>914</v>
          </cell>
          <cell r="P3">
            <v>543</v>
          </cell>
          <cell r="Q3">
            <v>16335</v>
          </cell>
          <cell r="R3">
            <v>31247</v>
          </cell>
          <cell r="S3">
            <v>4237</v>
          </cell>
          <cell r="T3">
            <v>4001</v>
          </cell>
        </row>
        <row r="4">
          <cell r="J4">
            <v>280024</v>
          </cell>
          <cell r="K4" t="str">
            <v>姫路市</v>
          </cell>
          <cell r="L4">
            <v>11357</v>
          </cell>
          <cell r="M4">
            <v>510</v>
          </cell>
          <cell r="N4">
            <v>660</v>
          </cell>
          <cell r="O4">
            <v>26</v>
          </cell>
          <cell r="P4">
            <v>27</v>
          </cell>
          <cell r="Q4">
            <v>1575</v>
          </cell>
          <cell r="R4">
            <v>3539</v>
          </cell>
          <cell r="S4">
            <v>159</v>
          </cell>
          <cell r="T4">
            <v>181</v>
          </cell>
        </row>
        <row r="5">
          <cell r="J5">
            <v>280040</v>
          </cell>
          <cell r="K5" t="str">
            <v>明石市</v>
          </cell>
          <cell r="L5">
            <v>4538</v>
          </cell>
          <cell r="M5">
            <v>194</v>
          </cell>
          <cell r="N5">
            <v>197</v>
          </cell>
          <cell r="O5">
            <v>14</v>
          </cell>
          <cell r="P5">
            <v>7</v>
          </cell>
          <cell r="Q5">
            <v>627</v>
          </cell>
          <cell r="R5">
            <v>1270</v>
          </cell>
          <cell r="S5">
            <v>274</v>
          </cell>
          <cell r="T5">
            <v>217</v>
          </cell>
        </row>
        <row r="6">
          <cell r="J6">
            <v>280057</v>
          </cell>
          <cell r="K6" t="str">
            <v>西宮市</v>
          </cell>
          <cell r="L6">
            <v>9053</v>
          </cell>
          <cell r="M6">
            <v>379</v>
          </cell>
          <cell r="N6">
            <v>419</v>
          </cell>
          <cell r="O6">
            <v>25</v>
          </cell>
          <cell r="P6">
            <v>30</v>
          </cell>
          <cell r="Q6">
            <v>1113</v>
          </cell>
          <cell r="R6">
            <v>2638</v>
          </cell>
          <cell r="S6">
            <v>596</v>
          </cell>
          <cell r="T6">
            <v>696</v>
          </cell>
        </row>
        <row r="7">
          <cell r="J7">
            <v>280065</v>
          </cell>
          <cell r="K7" t="str">
            <v>洲本市</v>
          </cell>
          <cell r="L7">
            <v>1216</v>
          </cell>
          <cell r="M7">
            <v>58</v>
          </cell>
          <cell r="N7">
            <v>51</v>
          </cell>
          <cell r="O7">
            <v>25</v>
          </cell>
          <cell r="P7">
            <v>6</v>
          </cell>
          <cell r="Q7">
            <v>144</v>
          </cell>
          <cell r="R7">
            <v>256</v>
          </cell>
          <cell r="S7">
            <v>88</v>
          </cell>
          <cell r="T7">
            <v>60</v>
          </cell>
        </row>
        <row r="8">
          <cell r="J8">
            <v>280073</v>
          </cell>
          <cell r="K8" t="str">
            <v>芦屋市</v>
          </cell>
          <cell r="L8">
            <v>2019</v>
          </cell>
          <cell r="M8">
            <v>88</v>
          </cell>
          <cell r="N8">
            <v>71</v>
          </cell>
          <cell r="O8">
            <v>9</v>
          </cell>
          <cell r="P8">
            <v>7</v>
          </cell>
          <cell r="Q8">
            <v>313</v>
          </cell>
          <cell r="R8">
            <v>505</v>
          </cell>
          <cell r="S8">
            <v>78</v>
          </cell>
          <cell r="T8">
            <v>77</v>
          </cell>
        </row>
        <row r="9">
          <cell r="J9">
            <v>280081</v>
          </cell>
          <cell r="K9" t="str">
            <v>伊丹市</v>
          </cell>
          <cell r="L9">
            <v>4001</v>
          </cell>
          <cell r="M9">
            <v>158</v>
          </cell>
          <cell r="N9">
            <v>179</v>
          </cell>
          <cell r="O9">
            <v>18</v>
          </cell>
          <cell r="P9">
            <v>11</v>
          </cell>
          <cell r="Q9">
            <v>541</v>
          </cell>
          <cell r="R9">
            <v>1259</v>
          </cell>
          <cell r="S9">
            <v>126</v>
          </cell>
          <cell r="T9">
            <v>114</v>
          </cell>
        </row>
        <row r="10">
          <cell r="J10">
            <v>280099</v>
          </cell>
          <cell r="K10" t="str">
            <v>相生市</v>
          </cell>
          <cell r="L10">
            <v>936</v>
          </cell>
          <cell r="M10">
            <v>38</v>
          </cell>
          <cell r="N10">
            <v>36</v>
          </cell>
          <cell r="O10">
            <v>13</v>
          </cell>
          <cell r="P10">
            <v>10</v>
          </cell>
          <cell r="Q10">
            <v>154</v>
          </cell>
          <cell r="R10">
            <v>260</v>
          </cell>
          <cell r="S10">
            <v>80</v>
          </cell>
          <cell r="T10">
            <v>67</v>
          </cell>
        </row>
        <row r="11">
          <cell r="J11">
            <v>280115</v>
          </cell>
          <cell r="K11" t="str">
            <v>加古川市</v>
          </cell>
          <cell r="L11">
            <v>5969</v>
          </cell>
          <cell r="M11">
            <v>230</v>
          </cell>
          <cell r="N11">
            <v>259</v>
          </cell>
          <cell r="O11">
            <v>22</v>
          </cell>
          <cell r="P11">
            <v>13</v>
          </cell>
          <cell r="Q11">
            <v>862</v>
          </cell>
          <cell r="R11">
            <v>1948</v>
          </cell>
          <cell r="S11">
            <v>133</v>
          </cell>
          <cell r="T11">
            <v>152</v>
          </cell>
        </row>
        <row r="12">
          <cell r="J12">
            <v>280131</v>
          </cell>
          <cell r="K12" t="str">
            <v>赤穂市</v>
          </cell>
          <cell r="L12">
            <v>1210</v>
          </cell>
          <cell r="M12">
            <v>50</v>
          </cell>
          <cell r="N12">
            <v>56</v>
          </cell>
          <cell r="O12">
            <v>15</v>
          </cell>
          <cell r="P12">
            <v>11</v>
          </cell>
          <cell r="Q12">
            <v>137</v>
          </cell>
          <cell r="R12">
            <v>327</v>
          </cell>
          <cell r="S12">
            <v>75</v>
          </cell>
          <cell r="T12">
            <v>73</v>
          </cell>
        </row>
        <row r="13">
          <cell r="J13">
            <v>280149</v>
          </cell>
          <cell r="K13" t="str">
            <v>西脇市</v>
          </cell>
          <cell r="L13">
            <v>1042</v>
          </cell>
          <cell r="M13">
            <v>46</v>
          </cell>
          <cell r="N13">
            <v>75</v>
          </cell>
          <cell r="O13">
            <v>4</v>
          </cell>
          <cell r="P13">
            <v>2</v>
          </cell>
          <cell r="Q13">
            <v>135</v>
          </cell>
          <cell r="R13">
            <v>284</v>
          </cell>
          <cell r="S13">
            <v>77</v>
          </cell>
          <cell r="T13">
            <v>77</v>
          </cell>
        </row>
        <row r="14">
          <cell r="J14">
            <v>280156</v>
          </cell>
          <cell r="K14" t="str">
            <v>宝塚市</v>
          </cell>
          <cell r="L14">
            <v>5074</v>
          </cell>
          <cell r="M14">
            <v>156</v>
          </cell>
          <cell r="N14">
            <v>227</v>
          </cell>
          <cell r="O14">
            <v>4</v>
          </cell>
          <cell r="P14">
            <v>2</v>
          </cell>
          <cell r="Q14">
            <v>705</v>
          </cell>
          <cell r="R14">
            <v>1510</v>
          </cell>
          <cell r="S14">
            <v>58</v>
          </cell>
          <cell r="T14">
            <v>52</v>
          </cell>
        </row>
        <row r="15">
          <cell r="J15">
            <v>280164</v>
          </cell>
          <cell r="K15" t="str">
            <v>三木市</v>
          </cell>
          <cell r="L15">
            <v>1773</v>
          </cell>
          <cell r="M15">
            <v>92</v>
          </cell>
          <cell r="N15">
            <v>66</v>
          </cell>
          <cell r="O15">
            <v>5</v>
          </cell>
          <cell r="P15">
            <v>4</v>
          </cell>
          <cell r="Q15">
            <v>255</v>
          </cell>
          <cell r="R15">
            <v>480</v>
          </cell>
          <cell r="S15">
            <v>35</v>
          </cell>
          <cell r="T15">
            <v>32</v>
          </cell>
        </row>
        <row r="16">
          <cell r="J16">
            <v>280172</v>
          </cell>
          <cell r="K16" t="str">
            <v>高砂市</v>
          </cell>
          <cell r="L16">
            <v>1249</v>
          </cell>
          <cell r="M16">
            <v>40</v>
          </cell>
          <cell r="N16">
            <v>53</v>
          </cell>
          <cell r="O16">
            <v>0</v>
          </cell>
          <cell r="P16">
            <v>0</v>
          </cell>
          <cell r="Q16">
            <v>218</v>
          </cell>
          <cell r="R16">
            <v>350</v>
          </cell>
          <cell r="S16">
            <v>13</v>
          </cell>
          <cell r="T16">
            <v>14</v>
          </cell>
        </row>
        <row r="17">
          <cell r="J17">
            <v>280180</v>
          </cell>
          <cell r="K17" t="str">
            <v>川西市</v>
          </cell>
          <cell r="L17">
            <v>3336</v>
          </cell>
          <cell r="M17">
            <v>138</v>
          </cell>
          <cell r="N17">
            <v>122</v>
          </cell>
          <cell r="O17">
            <v>23</v>
          </cell>
          <cell r="P17">
            <v>15</v>
          </cell>
          <cell r="Q17">
            <v>451</v>
          </cell>
          <cell r="R17">
            <v>905</v>
          </cell>
          <cell r="S17">
            <v>107</v>
          </cell>
          <cell r="T17">
            <v>104</v>
          </cell>
        </row>
        <row r="18">
          <cell r="J18">
            <v>280198</v>
          </cell>
          <cell r="K18" t="str">
            <v>小野市</v>
          </cell>
          <cell r="L18">
            <v>1077</v>
          </cell>
          <cell r="M18">
            <v>51</v>
          </cell>
          <cell r="N18">
            <v>42</v>
          </cell>
          <cell r="O18">
            <v>13</v>
          </cell>
          <cell r="P18">
            <v>13</v>
          </cell>
          <cell r="Q18">
            <v>166</v>
          </cell>
          <cell r="R18">
            <v>306</v>
          </cell>
          <cell r="S18">
            <v>113</v>
          </cell>
          <cell r="T18">
            <v>113</v>
          </cell>
        </row>
        <row r="19">
          <cell r="J19">
            <v>280206</v>
          </cell>
          <cell r="K19" t="str">
            <v>三田市</v>
          </cell>
          <cell r="L19">
            <v>2396</v>
          </cell>
          <cell r="M19">
            <v>73</v>
          </cell>
          <cell r="N19">
            <v>84</v>
          </cell>
          <cell r="O19">
            <v>11</v>
          </cell>
          <cell r="P19">
            <v>8</v>
          </cell>
          <cell r="Q19">
            <v>338</v>
          </cell>
          <cell r="R19">
            <v>651</v>
          </cell>
          <cell r="S19">
            <v>57</v>
          </cell>
          <cell r="T19">
            <v>53</v>
          </cell>
        </row>
        <row r="20">
          <cell r="J20">
            <v>280214</v>
          </cell>
          <cell r="K20" t="str">
            <v>加西市</v>
          </cell>
          <cell r="L20">
            <v>1282</v>
          </cell>
          <cell r="M20">
            <v>34</v>
          </cell>
          <cell r="N20">
            <v>60</v>
          </cell>
          <cell r="O20">
            <v>9</v>
          </cell>
          <cell r="P20">
            <v>8</v>
          </cell>
          <cell r="Q20">
            <v>165</v>
          </cell>
          <cell r="R20">
            <v>409</v>
          </cell>
          <cell r="S20">
            <v>99</v>
          </cell>
          <cell r="T20">
            <v>94</v>
          </cell>
        </row>
        <row r="21">
          <cell r="J21">
            <v>280222</v>
          </cell>
          <cell r="K21" t="str">
            <v>川辺郡　猪名川町</v>
          </cell>
          <cell r="L21">
            <v>972</v>
          </cell>
          <cell r="M21">
            <v>38</v>
          </cell>
          <cell r="N21">
            <v>43</v>
          </cell>
          <cell r="O21">
            <v>13</v>
          </cell>
          <cell r="P21">
            <v>6</v>
          </cell>
          <cell r="Q21">
            <v>145</v>
          </cell>
          <cell r="R21">
            <v>285</v>
          </cell>
          <cell r="S21">
            <v>75</v>
          </cell>
          <cell r="T21">
            <v>59</v>
          </cell>
        </row>
        <row r="22">
          <cell r="J22">
            <v>280248</v>
          </cell>
          <cell r="K22" t="str">
            <v>加東市</v>
          </cell>
          <cell r="L22">
            <v>1034</v>
          </cell>
          <cell r="M22">
            <v>62</v>
          </cell>
          <cell r="N22">
            <v>46</v>
          </cell>
          <cell r="O22">
            <v>35</v>
          </cell>
          <cell r="P22">
            <v>35</v>
          </cell>
          <cell r="Q22">
            <v>159</v>
          </cell>
          <cell r="R22">
            <v>279</v>
          </cell>
          <cell r="S22">
            <v>90</v>
          </cell>
          <cell r="T22">
            <v>88</v>
          </cell>
        </row>
        <row r="23">
          <cell r="J23">
            <v>280271</v>
          </cell>
          <cell r="K23" t="str">
            <v>多可郡　多可町</v>
          </cell>
          <cell r="L23">
            <v>605</v>
          </cell>
          <cell r="M23">
            <v>30</v>
          </cell>
          <cell r="N23">
            <v>23</v>
          </cell>
          <cell r="O23">
            <v>10</v>
          </cell>
          <cell r="P23">
            <v>4</v>
          </cell>
          <cell r="Q23">
            <v>102</v>
          </cell>
          <cell r="R23">
            <v>144</v>
          </cell>
          <cell r="S23">
            <v>64</v>
          </cell>
          <cell r="T23">
            <v>57</v>
          </cell>
        </row>
        <row r="24">
          <cell r="J24">
            <v>280313</v>
          </cell>
          <cell r="K24" t="str">
            <v>加古郡　稲美町</v>
          </cell>
          <cell r="L24">
            <v>782</v>
          </cell>
          <cell r="M24">
            <v>30</v>
          </cell>
          <cell r="N24">
            <v>31</v>
          </cell>
          <cell r="O24">
            <v>10</v>
          </cell>
          <cell r="P24">
            <v>5</v>
          </cell>
          <cell r="Q24">
            <v>126</v>
          </cell>
          <cell r="R24">
            <v>224</v>
          </cell>
          <cell r="S24">
            <v>54</v>
          </cell>
          <cell r="T24">
            <v>62</v>
          </cell>
        </row>
        <row r="25">
          <cell r="J25">
            <v>280321</v>
          </cell>
          <cell r="K25" t="str">
            <v>加古郡　播磨町</v>
          </cell>
          <cell r="L25">
            <v>762</v>
          </cell>
          <cell r="M25">
            <v>22</v>
          </cell>
          <cell r="N25">
            <v>31</v>
          </cell>
          <cell r="O25">
            <v>5</v>
          </cell>
          <cell r="P25">
            <v>3</v>
          </cell>
          <cell r="Q25">
            <v>106</v>
          </cell>
          <cell r="R25">
            <v>233</v>
          </cell>
          <cell r="S25">
            <v>35</v>
          </cell>
          <cell r="T25">
            <v>47</v>
          </cell>
        </row>
        <row r="26">
          <cell r="J26">
            <v>280370</v>
          </cell>
          <cell r="K26" t="str">
            <v>神崎郡　市川町</v>
          </cell>
          <cell r="L26">
            <v>466</v>
          </cell>
          <cell r="M26">
            <v>22</v>
          </cell>
          <cell r="N26">
            <v>24</v>
          </cell>
          <cell r="O26">
            <v>11</v>
          </cell>
          <cell r="P26">
            <v>8</v>
          </cell>
          <cell r="Q26">
            <v>68</v>
          </cell>
          <cell r="R26">
            <v>124</v>
          </cell>
          <cell r="S26">
            <v>27</v>
          </cell>
          <cell r="T26">
            <v>21</v>
          </cell>
        </row>
        <row r="27">
          <cell r="J27">
            <v>280396</v>
          </cell>
          <cell r="K27" t="str">
            <v>神崎郡　福崎町</v>
          </cell>
          <cell r="L27">
            <v>470</v>
          </cell>
          <cell r="M27">
            <v>23</v>
          </cell>
          <cell r="N27">
            <v>23</v>
          </cell>
          <cell r="O27">
            <v>9</v>
          </cell>
          <cell r="P27">
            <v>7</v>
          </cell>
          <cell r="Q27">
            <v>67</v>
          </cell>
          <cell r="R27">
            <v>116</v>
          </cell>
          <cell r="S27">
            <v>11</v>
          </cell>
          <cell r="T27">
            <v>10</v>
          </cell>
        </row>
        <row r="28">
          <cell r="J28">
            <v>280404</v>
          </cell>
          <cell r="K28" t="str">
            <v>神崎郡　神河町</v>
          </cell>
          <cell r="L28">
            <v>382</v>
          </cell>
          <cell r="M28">
            <v>15</v>
          </cell>
          <cell r="N28">
            <v>10</v>
          </cell>
          <cell r="O28">
            <v>5</v>
          </cell>
          <cell r="P28">
            <v>5</v>
          </cell>
          <cell r="Q28">
            <v>53</v>
          </cell>
          <cell r="R28">
            <v>104</v>
          </cell>
          <cell r="S28">
            <v>18</v>
          </cell>
          <cell r="T28">
            <v>18</v>
          </cell>
        </row>
        <row r="29">
          <cell r="J29">
            <v>280420</v>
          </cell>
          <cell r="K29" t="str">
            <v>太子町</v>
          </cell>
          <cell r="L29">
            <v>633</v>
          </cell>
          <cell r="M29">
            <v>30</v>
          </cell>
          <cell r="N29">
            <v>21</v>
          </cell>
          <cell r="O29">
            <v>19</v>
          </cell>
          <cell r="P29">
            <v>13</v>
          </cell>
          <cell r="Q29">
            <v>103</v>
          </cell>
          <cell r="R29">
            <v>159</v>
          </cell>
          <cell r="S29">
            <v>59</v>
          </cell>
          <cell r="T29">
            <v>46</v>
          </cell>
        </row>
        <row r="30">
          <cell r="J30">
            <v>280438</v>
          </cell>
          <cell r="K30" t="str">
            <v>たつの市</v>
          </cell>
          <cell r="L30">
            <v>1910</v>
          </cell>
          <cell r="M30">
            <v>73</v>
          </cell>
          <cell r="N30">
            <v>88</v>
          </cell>
          <cell r="O30">
            <v>31</v>
          </cell>
          <cell r="P30">
            <v>2</v>
          </cell>
          <cell r="Q30">
            <v>252</v>
          </cell>
          <cell r="R30">
            <v>577</v>
          </cell>
          <cell r="S30">
            <v>167</v>
          </cell>
          <cell r="T30">
            <v>124</v>
          </cell>
        </row>
        <row r="31">
          <cell r="J31">
            <v>280453</v>
          </cell>
          <cell r="K31" t="str">
            <v>赤穂郡　上郡町</v>
          </cell>
          <cell r="L31">
            <v>580</v>
          </cell>
          <cell r="M31">
            <v>20</v>
          </cell>
          <cell r="N31">
            <v>33</v>
          </cell>
          <cell r="O31">
            <v>16</v>
          </cell>
          <cell r="P31">
            <v>3</v>
          </cell>
          <cell r="Q31">
            <v>51</v>
          </cell>
          <cell r="R31">
            <v>181</v>
          </cell>
          <cell r="S31">
            <v>41</v>
          </cell>
          <cell r="T31">
            <v>34</v>
          </cell>
        </row>
        <row r="32">
          <cell r="J32">
            <v>280461</v>
          </cell>
          <cell r="K32" t="str">
            <v>佐用郡　佐用町</v>
          </cell>
          <cell r="L32">
            <v>459</v>
          </cell>
          <cell r="M32">
            <v>12</v>
          </cell>
          <cell r="N32">
            <v>16</v>
          </cell>
          <cell r="O32">
            <v>1</v>
          </cell>
          <cell r="P32">
            <v>1</v>
          </cell>
          <cell r="Q32">
            <v>46</v>
          </cell>
          <cell r="R32">
            <v>94</v>
          </cell>
          <cell r="S32">
            <v>16</v>
          </cell>
          <cell r="T32">
            <v>15</v>
          </cell>
        </row>
        <row r="33">
          <cell r="J33">
            <v>280503</v>
          </cell>
          <cell r="K33" t="str">
            <v>宍粟市</v>
          </cell>
          <cell r="L33">
            <v>1178</v>
          </cell>
          <cell r="M33">
            <v>60</v>
          </cell>
          <cell r="N33">
            <v>71</v>
          </cell>
          <cell r="O33">
            <v>40</v>
          </cell>
          <cell r="P33">
            <v>16</v>
          </cell>
          <cell r="Q33">
            <v>144</v>
          </cell>
          <cell r="R33">
            <v>281</v>
          </cell>
          <cell r="S33">
            <v>100</v>
          </cell>
          <cell r="T33">
            <v>96</v>
          </cell>
        </row>
        <row r="34">
          <cell r="J34">
            <v>280578</v>
          </cell>
          <cell r="K34" t="str">
            <v>美方郡　香美町</v>
          </cell>
          <cell r="L34">
            <v>715</v>
          </cell>
          <cell r="M34">
            <v>53</v>
          </cell>
          <cell r="N34">
            <v>33</v>
          </cell>
          <cell r="O34">
            <v>12</v>
          </cell>
          <cell r="P34">
            <v>9</v>
          </cell>
          <cell r="Q34">
            <v>96</v>
          </cell>
          <cell r="R34">
            <v>163</v>
          </cell>
          <cell r="S34">
            <v>36</v>
          </cell>
          <cell r="T34">
            <v>35</v>
          </cell>
        </row>
        <row r="35">
          <cell r="J35">
            <v>280628</v>
          </cell>
          <cell r="K35" t="str">
            <v>美方郡　新温泉町</v>
          </cell>
          <cell r="L35">
            <v>539</v>
          </cell>
          <cell r="M35">
            <v>32</v>
          </cell>
          <cell r="N35">
            <v>23</v>
          </cell>
          <cell r="O35">
            <v>1</v>
          </cell>
          <cell r="P35">
            <v>0</v>
          </cell>
          <cell r="Q35">
            <v>68</v>
          </cell>
          <cell r="R35">
            <v>126</v>
          </cell>
          <cell r="S35">
            <v>5</v>
          </cell>
          <cell r="T35">
            <v>3</v>
          </cell>
        </row>
        <row r="36">
          <cell r="J36">
            <v>280651</v>
          </cell>
          <cell r="K36" t="str">
            <v>養父市</v>
          </cell>
          <cell r="L36">
            <v>748</v>
          </cell>
          <cell r="M36">
            <v>32</v>
          </cell>
          <cell r="N36">
            <v>39</v>
          </cell>
          <cell r="O36">
            <v>7</v>
          </cell>
          <cell r="P36">
            <v>1</v>
          </cell>
          <cell r="Q36">
            <v>100</v>
          </cell>
          <cell r="R36">
            <v>168</v>
          </cell>
          <cell r="S36">
            <v>62</v>
          </cell>
          <cell r="T36">
            <v>60</v>
          </cell>
        </row>
        <row r="37">
          <cell r="J37">
            <v>280701</v>
          </cell>
          <cell r="K37" t="str">
            <v>朝来市</v>
          </cell>
          <cell r="L37">
            <v>941</v>
          </cell>
          <cell r="M37">
            <v>47</v>
          </cell>
          <cell r="N37">
            <v>34</v>
          </cell>
          <cell r="O37">
            <v>3</v>
          </cell>
          <cell r="P37">
            <v>3</v>
          </cell>
          <cell r="Q37">
            <v>127</v>
          </cell>
          <cell r="R37">
            <v>245</v>
          </cell>
          <cell r="S37">
            <v>33</v>
          </cell>
          <cell r="T37">
            <v>33</v>
          </cell>
        </row>
        <row r="38">
          <cell r="J38">
            <v>280735</v>
          </cell>
          <cell r="K38" t="str">
            <v>丹波市</v>
          </cell>
          <cell r="L38">
            <v>1870</v>
          </cell>
          <cell r="M38">
            <v>92</v>
          </cell>
          <cell r="N38">
            <v>85</v>
          </cell>
          <cell r="O38">
            <v>29</v>
          </cell>
          <cell r="P38">
            <v>22</v>
          </cell>
          <cell r="Q38">
            <v>238</v>
          </cell>
          <cell r="R38">
            <v>451</v>
          </cell>
          <cell r="S38">
            <v>94</v>
          </cell>
          <cell r="T38">
            <v>81</v>
          </cell>
        </row>
        <row r="39">
          <cell r="J39">
            <v>280792</v>
          </cell>
          <cell r="K39" t="str">
            <v>丹波篠山市</v>
          </cell>
          <cell r="L39">
            <v>1114</v>
          </cell>
          <cell r="M39">
            <v>58</v>
          </cell>
          <cell r="N39">
            <v>65</v>
          </cell>
          <cell r="O39">
            <v>53</v>
          </cell>
          <cell r="P39">
            <v>20</v>
          </cell>
          <cell r="Q39">
            <v>164</v>
          </cell>
          <cell r="R39">
            <v>305</v>
          </cell>
          <cell r="S39">
            <v>42</v>
          </cell>
          <cell r="T39">
            <v>35</v>
          </cell>
        </row>
        <row r="40">
          <cell r="J40">
            <v>280867</v>
          </cell>
          <cell r="K40" t="str">
            <v>淡路市</v>
          </cell>
          <cell r="L40">
            <v>1626</v>
          </cell>
          <cell r="M40">
            <v>102</v>
          </cell>
          <cell r="N40">
            <v>112</v>
          </cell>
          <cell r="O40">
            <v>52</v>
          </cell>
          <cell r="P40">
            <v>4</v>
          </cell>
          <cell r="Q40">
            <v>175</v>
          </cell>
          <cell r="R40">
            <v>365</v>
          </cell>
          <cell r="S40">
            <v>123</v>
          </cell>
          <cell r="T40">
            <v>100</v>
          </cell>
        </row>
        <row r="41">
          <cell r="J41">
            <v>280933</v>
          </cell>
          <cell r="K41" t="str">
            <v>南あわじ市</v>
          </cell>
          <cell r="L41">
            <v>1996</v>
          </cell>
          <cell r="M41">
            <v>134</v>
          </cell>
          <cell r="N41">
            <v>124</v>
          </cell>
          <cell r="O41">
            <v>6</v>
          </cell>
          <cell r="P41">
            <v>6</v>
          </cell>
          <cell r="Q41">
            <v>206</v>
          </cell>
          <cell r="R41">
            <v>374</v>
          </cell>
          <cell r="S41">
            <v>104</v>
          </cell>
          <cell r="T41">
            <v>76</v>
          </cell>
        </row>
        <row r="42">
          <cell r="J42">
            <v>280958</v>
          </cell>
          <cell r="K42" t="str">
            <v>豊岡市</v>
          </cell>
          <cell r="L42">
            <v>2857</v>
          </cell>
          <cell r="M42">
            <v>127</v>
          </cell>
          <cell r="N42">
            <v>140</v>
          </cell>
          <cell r="O42">
            <v>64</v>
          </cell>
          <cell r="P42">
            <v>34</v>
          </cell>
          <cell r="Q42">
            <v>297</v>
          </cell>
          <cell r="R42">
            <v>624</v>
          </cell>
          <cell r="S42">
            <v>186</v>
          </cell>
          <cell r="T42">
            <v>177</v>
          </cell>
        </row>
        <row r="43">
          <cell r="J43">
            <v>283010</v>
          </cell>
          <cell r="K43" t="str">
            <v>兵庫食糧国民健康保険組合</v>
          </cell>
          <cell r="L43">
            <v>118</v>
          </cell>
          <cell r="M43">
            <v>12</v>
          </cell>
          <cell r="N43">
            <v>16</v>
          </cell>
          <cell r="O43">
            <v>0</v>
          </cell>
          <cell r="P43">
            <v>0</v>
          </cell>
          <cell r="Q43">
            <v>20</v>
          </cell>
          <cell r="R43">
            <v>8</v>
          </cell>
          <cell r="S43">
            <v>1</v>
          </cell>
          <cell r="T43">
            <v>2</v>
          </cell>
        </row>
        <row r="44">
          <cell r="J44">
            <v>283051</v>
          </cell>
          <cell r="K44" t="str">
            <v>兵庫県食品国民健康保険組合</v>
          </cell>
          <cell r="L44">
            <v>230</v>
          </cell>
          <cell r="M44">
            <v>33</v>
          </cell>
          <cell r="N44">
            <v>28</v>
          </cell>
          <cell r="O44">
            <v>0</v>
          </cell>
          <cell r="P44">
            <v>0</v>
          </cell>
          <cell r="Q44">
            <v>35</v>
          </cell>
          <cell r="R44">
            <v>23</v>
          </cell>
          <cell r="S44">
            <v>4</v>
          </cell>
          <cell r="T44">
            <v>5</v>
          </cell>
        </row>
        <row r="45">
          <cell r="J45">
            <v>283069</v>
          </cell>
          <cell r="K45" t="str">
            <v>兵庫県歯科医師国民健康保険組合</v>
          </cell>
          <cell r="L45">
            <v>913</v>
          </cell>
          <cell r="M45">
            <v>93</v>
          </cell>
          <cell r="N45">
            <v>102</v>
          </cell>
          <cell r="O45">
            <v>2</v>
          </cell>
          <cell r="P45">
            <v>2</v>
          </cell>
          <cell r="Q45">
            <v>107</v>
          </cell>
          <cell r="R45">
            <v>83</v>
          </cell>
          <cell r="S45">
            <v>0</v>
          </cell>
          <cell r="T45">
            <v>1</v>
          </cell>
        </row>
        <row r="46">
          <cell r="J46">
            <v>283077</v>
          </cell>
          <cell r="K46" t="str">
            <v>兵庫県医師国民健康保険組合</v>
          </cell>
          <cell r="L46">
            <v>466</v>
          </cell>
          <cell r="M46">
            <v>35</v>
          </cell>
          <cell r="N46">
            <v>54</v>
          </cell>
          <cell r="O46">
            <v>0</v>
          </cell>
          <cell r="P46">
            <v>0</v>
          </cell>
          <cell r="Q46">
            <v>62</v>
          </cell>
          <cell r="R46">
            <v>85</v>
          </cell>
          <cell r="S46">
            <v>0</v>
          </cell>
          <cell r="T46">
            <v>0</v>
          </cell>
        </row>
        <row r="47">
          <cell r="J47">
            <v>283085</v>
          </cell>
          <cell r="K47" t="str">
            <v>兵庫県薬剤師国民健康保険組合</v>
          </cell>
          <cell r="L47">
            <v>124</v>
          </cell>
          <cell r="M47">
            <v>6</v>
          </cell>
          <cell r="N47">
            <v>11</v>
          </cell>
          <cell r="O47">
            <v>0</v>
          </cell>
          <cell r="P47">
            <v>0</v>
          </cell>
          <cell r="Q47">
            <v>14</v>
          </cell>
          <cell r="R47">
            <v>19</v>
          </cell>
          <cell r="S47">
            <v>0</v>
          </cell>
          <cell r="T47">
            <v>0</v>
          </cell>
        </row>
        <row r="48">
          <cell r="J48">
            <v>283093</v>
          </cell>
          <cell r="K48" t="str">
            <v>兵庫県建設国民健康保険組合</v>
          </cell>
          <cell r="L48">
            <v>10404</v>
          </cell>
          <cell r="M48">
            <v>1673</v>
          </cell>
          <cell r="N48">
            <v>777</v>
          </cell>
          <cell r="O48">
            <v>89</v>
          </cell>
          <cell r="P48">
            <v>76</v>
          </cell>
          <cell r="Q48">
            <v>1175</v>
          </cell>
          <cell r="R48">
            <v>916</v>
          </cell>
          <cell r="S48">
            <v>64</v>
          </cell>
          <cell r="T48">
            <v>76</v>
          </cell>
        </row>
        <row r="49">
          <cell r="J49">
            <v>284018</v>
          </cell>
          <cell r="K49" t="str">
            <v>神戸市東灘区</v>
          </cell>
          <cell r="L49">
            <v>3402</v>
          </cell>
          <cell r="M49">
            <v>151</v>
          </cell>
          <cell r="N49">
            <v>144</v>
          </cell>
          <cell r="O49">
            <v>15</v>
          </cell>
          <cell r="P49">
            <v>7</v>
          </cell>
          <cell r="Q49">
            <v>452</v>
          </cell>
          <cell r="R49">
            <v>867</v>
          </cell>
          <cell r="S49">
            <v>53</v>
          </cell>
          <cell r="T49">
            <v>45</v>
          </cell>
        </row>
        <row r="50">
          <cell r="J50">
            <v>284026</v>
          </cell>
          <cell r="K50" t="str">
            <v>神戸市灘区</v>
          </cell>
          <cell r="L50">
            <v>2298</v>
          </cell>
          <cell r="M50">
            <v>135</v>
          </cell>
          <cell r="N50">
            <v>101</v>
          </cell>
          <cell r="O50">
            <v>13</v>
          </cell>
          <cell r="P50">
            <v>11</v>
          </cell>
          <cell r="Q50">
            <v>364</v>
          </cell>
          <cell r="R50">
            <v>542</v>
          </cell>
          <cell r="S50">
            <v>39</v>
          </cell>
          <cell r="T50">
            <v>26</v>
          </cell>
        </row>
        <row r="51">
          <cell r="J51">
            <v>284034</v>
          </cell>
          <cell r="K51" t="str">
            <v>神戸市中央区</v>
          </cell>
          <cell r="L51">
            <v>2222</v>
          </cell>
          <cell r="M51">
            <v>147</v>
          </cell>
          <cell r="N51">
            <v>121</v>
          </cell>
          <cell r="O51">
            <v>23</v>
          </cell>
          <cell r="P51">
            <v>10</v>
          </cell>
          <cell r="Q51">
            <v>298</v>
          </cell>
          <cell r="R51">
            <v>483</v>
          </cell>
          <cell r="S51">
            <v>47</v>
          </cell>
          <cell r="T51">
            <v>44</v>
          </cell>
        </row>
        <row r="52">
          <cell r="J52">
            <v>284059</v>
          </cell>
          <cell r="K52" t="str">
            <v>神戸市兵庫区</v>
          </cell>
          <cell r="L52">
            <v>1831</v>
          </cell>
          <cell r="M52">
            <v>127</v>
          </cell>
          <cell r="N52">
            <v>101</v>
          </cell>
          <cell r="O52">
            <v>27</v>
          </cell>
          <cell r="P52">
            <v>11</v>
          </cell>
          <cell r="Q52">
            <v>244</v>
          </cell>
          <cell r="R52">
            <v>406</v>
          </cell>
          <cell r="S52">
            <v>67</v>
          </cell>
          <cell r="T52">
            <v>51</v>
          </cell>
        </row>
        <row r="53">
          <cell r="J53">
            <v>284067</v>
          </cell>
          <cell r="K53" t="str">
            <v>神戸市長田区</v>
          </cell>
          <cell r="L53">
            <v>1899</v>
          </cell>
          <cell r="M53">
            <v>138</v>
          </cell>
          <cell r="N53">
            <v>119</v>
          </cell>
          <cell r="O53">
            <v>25</v>
          </cell>
          <cell r="P53">
            <v>13</v>
          </cell>
          <cell r="Q53">
            <v>234</v>
          </cell>
          <cell r="R53">
            <v>467</v>
          </cell>
          <cell r="S53">
            <v>38</v>
          </cell>
          <cell r="T53">
            <v>28</v>
          </cell>
        </row>
        <row r="54">
          <cell r="J54">
            <v>284075</v>
          </cell>
          <cell r="K54" t="str">
            <v>神戸市須磨区</v>
          </cell>
          <cell r="L54">
            <v>1407</v>
          </cell>
          <cell r="M54">
            <v>69</v>
          </cell>
          <cell r="N54">
            <v>64</v>
          </cell>
          <cell r="O54">
            <v>12</v>
          </cell>
          <cell r="P54">
            <v>9</v>
          </cell>
          <cell r="Q54">
            <v>177</v>
          </cell>
          <cell r="R54">
            <v>347</v>
          </cell>
          <cell r="S54">
            <v>21</v>
          </cell>
          <cell r="T54">
            <v>18</v>
          </cell>
        </row>
        <row r="55">
          <cell r="J55">
            <v>284083</v>
          </cell>
          <cell r="K55" t="str">
            <v>神戸市垂水区</v>
          </cell>
          <cell r="L55">
            <v>4343</v>
          </cell>
          <cell r="M55">
            <v>143</v>
          </cell>
          <cell r="N55">
            <v>155</v>
          </cell>
          <cell r="O55">
            <v>12</v>
          </cell>
          <cell r="P55">
            <v>7</v>
          </cell>
          <cell r="Q55">
            <v>587</v>
          </cell>
          <cell r="R55">
            <v>1113</v>
          </cell>
          <cell r="S55">
            <v>79</v>
          </cell>
          <cell r="T55">
            <v>60</v>
          </cell>
        </row>
        <row r="56">
          <cell r="J56">
            <v>284091</v>
          </cell>
          <cell r="K56" t="str">
            <v>神戸市北区</v>
          </cell>
          <cell r="L56">
            <v>4575</v>
          </cell>
          <cell r="M56">
            <v>151</v>
          </cell>
          <cell r="N56">
            <v>142</v>
          </cell>
          <cell r="O56">
            <v>10</v>
          </cell>
          <cell r="P56">
            <v>6</v>
          </cell>
          <cell r="Q56">
            <v>677</v>
          </cell>
          <cell r="R56">
            <v>1236</v>
          </cell>
          <cell r="S56">
            <v>75</v>
          </cell>
          <cell r="T56">
            <v>64</v>
          </cell>
        </row>
        <row r="57">
          <cell r="J57">
            <v>284109</v>
          </cell>
          <cell r="K57" t="str">
            <v>神戸市須磨区北須磨地区</v>
          </cell>
          <cell r="L57">
            <v>2158</v>
          </cell>
          <cell r="M57">
            <v>73</v>
          </cell>
          <cell r="N57">
            <v>60</v>
          </cell>
          <cell r="O57">
            <v>10</v>
          </cell>
          <cell r="P57">
            <v>6</v>
          </cell>
          <cell r="Q57">
            <v>309</v>
          </cell>
          <cell r="R57">
            <v>568</v>
          </cell>
          <cell r="S57">
            <v>45</v>
          </cell>
          <cell r="T57">
            <v>48</v>
          </cell>
        </row>
        <row r="58">
          <cell r="J58">
            <v>284117</v>
          </cell>
          <cell r="K58" t="str">
            <v>神戸市西区</v>
          </cell>
          <cell r="L58">
            <v>5772</v>
          </cell>
          <cell r="M58">
            <v>154</v>
          </cell>
          <cell r="N58">
            <v>189</v>
          </cell>
          <cell r="O58">
            <v>8</v>
          </cell>
          <cell r="P58">
            <v>4</v>
          </cell>
          <cell r="Q58">
            <v>788</v>
          </cell>
          <cell r="R58">
            <v>1565</v>
          </cell>
          <cell r="S58">
            <v>94</v>
          </cell>
          <cell r="T58">
            <v>80</v>
          </cell>
        </row>
        <row r="59">
          <cell r="J59">
            <v>0</v>
          </cell>
          <cell r="K59" t="str">
            <v>兵庫県</v>
          </cell>
          <cell r="L59">
            <v>164837</v>
          </cell>
          <cell r="M59">
            <v>1351</v>
          </cell>
          <cell r="N59">
            <v>2630</v>
          </cell>
          <cell r="O59">
            <v>280</v>
          </cell>
          <cell r="P59">
            <v>157</v>
          </cell>
          <cell r="Q59">
            <v>8993</v>
          </cell>
          <cell r="R59">
            <v>19905</v>
          </cell>
          <cell r="S59">
            <v>2709</v>
          </cell>
          <cell r="T59">
            <v>2629</v>
          </cell>
        </row>
        <row r="60">
          <cell r="J60">
            <v>280024</v>
          </cell>
          <cell r="K60" t="str">
            <v>姫路市</v>
          </cell>
          <cell r="L60">
            <v>16639</v>
          </cell>
          <cell r="M60">
            <v>136</v>
          </cell>
          <cell r="N60">
            <v>297</v>
          </cell>
          <cell r="O60">
            <v>15</v>
          </cell>
          <cell r="P60">
            <v>9</v>
          </cell>
          <cell r="Q60">
            <v>998</v>
          </cell>
          <cell r="R60">
            <v>2621</v>
          </cell>
          <cell r="S60">
            <v>144</v>
          </cell>
          <cell r="T60">
            <v>161</v>
          </cell>
        </row>
        <row r="61">
          <cell r="J61">
            <v>280040</v>
          </cell>
          <cell r="K61" t="str">
            <v>明石市</v>
          </cell>
          <cell r="L61">
            <v>6545</v>
          </cell>
          <cell r="M61">
            <v>41</v>
          </cell>
          <cell r="N61">
            <v>108</v>
          </cell>
          <cell r="O61">
            <v>8</v>
          </cell>
          <cell r="P61">
            <v>5</v>
          </cell>
          <cell r="Q61">
            <v>376</v>
          </cell>
          <cell r="R61">
            <v>844</v>
          </cell>
          <cell r="S61">
            <v>191</v>
          </cell>
          <cell r="T61">
            <v>158</v>
          </cell>
        </row>
        <row r="62">
          <cell r="J62">
            <v>280057</v>
          </cell>
          <cell r="K62" t="str">
            <v>西宮市</v>
          </cell>
          <cell r="L62">
            <v>13853</v>
          </cell>
          <cell r="M62">
            <v>90</v>
          </cell>
          <cell r="N62">
            <v>201</v>
          </cell>
          <cell r="O62">
            <v>10</v>
          </cell>
          <cell r="P62">
            <v>11</v>
          </cell>
          <cell r="Q62">
            <v>652</v>
          </cell>
          <cell r="R62">
            <v>1647</v>
          </cell>
          <cell r="S62">
            <v>404</v>
          </cell>
          <cell r="T62">
            <v>474</v>
          </cell>
        </row>
        <row r="63">
          <cell r="J63">
            <v>280065</v>
          </cell>
          <cell r="K63" t="str">
            <v>洲本市</v>
          </cell>
          <cell r="L63">
            <v>1540</v>
          </cell>
          <cell r="M63">
            <v>18</v>
          </cell>
          <cell r="N63">
            <v>34</v>
          </cell>
          <cell r="O63">
            <v>10</v>
          </cell>
          <cell r="P63">
            <v>3</v>
          </cell>
          <cell r="Q63">
            <v>75</v>
          </cell>
          <cell r="R63">
            <v>162</v>
          </cell>
          <cell r="S63">
            <v>44</v>
          </cell>
          <cell r="T63">
            <v>34</v>
          </cell>
        </row>
        <row r="64">
          <cell r="J64">
            <v>280073</v>
          </cell>
          <cell r="K64" t="str">
            <v>芦屋市</v>
          </cell>
          <cell r="L64">
            <v>3438</v>
          </cell>
          <cell r="M64">
            <v>15</v>
          </cell>
          <cell r="N64">
            <v>31</v>
          </cell>
          <cell r="O64">
            <v>2</v>
          </cell>
          <cell r="P64">
            <v>2</v>
          </cell>
          <cell r="Q64">
            <v>152</v>
          </cell>
          <cell r="R64">
            <v>277</v>
          </cell>
          <cell r="S64">
            <v>54</v>
          </cell>
          <cell r="T64">
            <v>45</v>
          </cell>
        </row>
        <row r="65">
          <cell r="J65">
            <v>280081</v>
          </cell>
          <cell r="K65" t="str">
            <v>伊丹市</v>
          </cell>
          <cell r="L65">
            <v>5863</v>
          </cell>
          <cell r="M65">
            <v>45</v>
          </cell>
          <cell r="N65">
            <v>93</v>
          </cell>
          <cell r="O65">
            <v>4</v>
          </cell>
          <cell r="P65">
            <v>1</v>
          </cell>
          <cell r="Q65">
            <v>328</v>
          </cell>
          <cell r="R65">
            <v>925</v>
          </cell>
          <cell r="S65">
            <v>109</v>
          </cell>
          <cell r="T65">
            <v>109</v>
          </cell>
        </row>
        <row r="66">
          <cell r="J66">
            <v>280099</v>
          </cell>
          <cell r="K66" t="str">
            <v>相生市</v>
          </cell>
          <cell r="L66">
            <v>1309</v>
          </cell>
          <cell r="M66">
            <v>6</v>
          </cell>
          <cell r="N66">
            <v>25</v>
          </cell>
          <cell r="O66">
            <v>3</v>
          </cell>
          <cell r="P66">
            <v>3</v>
          </cell>
          <cell r="Q66">
            <v>77</v>
          </cell>
          <cell r="R66">
            <v>206</v>
          </cell>
          <cell r="S66">
            <v>41</v>
          </cell>
          <cell r="T66">
            <v>40</v>
          </cell>
        </row>
        <row r="67">
          <cell r="J67">
            <v>280115</v>
          </cell>
          <cell r="K67" t="str">
            <v>加古川市</v>
          </cell>
          <cell r="L67">
            <v>8295</v>
          </cell>
          <cell r="M67">
            <v>68</v>
          </cell>
          <cell r="N67">
            <v>148</v>
          </cell>
          <cell r="O67">
            <v>11</v>
          </cell>
          <cell r="P67">
            <v>10</v>
          </cell>
          <cell r="Q67">
            <v>430</v>
          </cell>
          <cell r="R67">
            <v>1235</v>
          </cell>
          <cell r="S67">
            <v>90</v>
          </cell>
          <cell r="T67">
            <v>114</v>
          </cell>
        </row>
        <row r="68">
          <cell r="J68">
            <v>280131</v>
          </cell>
          <cell r="K68" t="str">
            <v>赤穂市</v>
          </cell>
          <cell r="L68">
            <v>1727</v>
          </cell>
          <cell r="M68">
            <v>11</v>
          </cell>
          <cell r="N68">
            <v>21</v>
          </cell>
          <cell r="O68">
            <v>5</v>
          </cell>
          <cell r="P68">
            <v>5</v>
          </cell>
          <cell r="Q68">
            <v>97</v>
          </cell>
          <cell r="R68">
            <v>236</v>
          </cell>
          <cell r="S68">
            <v>53</v>
          </cell>
          <cell r="T68">
            <v>53</v>
          </cell>
        </row>
        <row r="69">
          <cell r="J69">
            <v>280149</v>
          </cell>
          <cell r="K69" t="str">
            <v>西脇市</v>
          </cell>
          <cell r="L69">
            <v>1353</v>
          </cell>
          <cell r="M69">
            <v>14</v>
          </cell>
          <cell r="N69">
            <v>31</v>
          </cell>
          <cell r="O69">
            <v>2</v>
          </cell>
          <cell r="P69">
            <v>2</v>
          </cell>
          <cell r="Q69">
            <v>74</v>
          </cell>
          <cell r="R69">
            <v>159</v>
          </cell>
          <cell r="S69">
            <v>41</v>
          </cell>
          <cell r="T69">
            <v>36</v>
          </cell>
        </row>
        <row r="70">
          <cell r="J70">
            <v>280156</v>
          </cell>
          <cell r="K70" t="str">
            <v>宝塚市</v>
          </cell>
          <cell r="L70">
            <v>7694</v>
          </cell>
          <cell r="M70">
            <v>41</v>
          </cell>
          <cell r="N70">
            <v>87</v>
          </cell>
          <cell r="O70">
            <v>5</v>
          </cell>
          <cell r="P70">
            <v>2</v>
          </cell>
          <cell r="Q70">
            <v>372</v>
          </cell>
          <cell r="R70">
            <v>949</v>
          </cell>
          <cell r="S70">
            <v>42</v>
          </cell>
          <cell r="T70">
            <v>35</v>
          </cell>
        </row>
        <row r="71">
          <cell r="J71">
            <v>280164</v>
          </cell>
          <cell r="K71" t="str">
            <v>三木市</v>
          </cell>
          <cell r="L71">
            <v>2361</v>
          </cell>
          <cell r="M71">
            <v>20</v>
          </cell>
          <cell r="N71">
            <v>37</v>
          </cell>
          <cell r="O71">
            <v>1</v>
          </cell>
          <cell r="P71">
            <v>0</v>
          </cell>
          <cell r="Q71">
            <v>152</v>
          </cell>
          <cell r="R71">
            <v>348</v>
          </cell>
          <cell r="S71">
            <v>28</v>
          </cell>
          <cell r="T71">
            <v>28</v>
          </cell>
        </row>
        <row r="72">
          <cell r="J72">
            <v>280172</v>
          </cell>
          <cell r="K72" t="str">
            <v>高砂市</v>
          </cell>
          <cell r="L72">
            <v>1792</v>
          </cell>
          <cell r="M72">
            <v>9</v>
          </cell>
          <cell r="N72">
            <v>27</v>
          </cell>
          <cell r="O72">
            <v>1</v>
          </cell>
          <cell r="P72">
            <v>0</v>
          </cell>
          <cell r="Q72">
            <v>105</v>
          </cell>
          <cell r="R72">
            <v>210</v>
          </cell>
          <cell r="S72">
            <v>16</v>
          </cell>
          <cell r="T72">
            <v>16</v>
          </cell>
        </row>
        <row r="73">
          <cell r="J73">
            <v>280180</v>
          </cell>
          <cell r="K73" t="str">
            <v>川西市</v>
          </cell>
          <cell r="L73">
            <v>5105</v>
          </cell>
          <cell r="M73">
            <v>42</v>
          </cell>
          <cell r="N73">
            <v>82</v>
          </cell>
          <cell r="O73">
            <v>11</v>
          </cell>
          <cell r="P73">
            <v>3</v>
          </cell>
          <cell r="Q73">
            <v>290</v>
          </cell>
          <cell r="R73">
            <v>609</v>
          </cell>
          <cell r="S73">
            <v>64</v>
          </cell>
          <cell r="T73">
            <v>69</v>
          </cell>
        </row>
        <row r="74">
          <cell r="J74">
            <v>280198</v>
          </cell>
          <cell r="K74" t="str">
            <v>小野市</v>
          </cell>
          <cell r="L74">
            <v>1381</v>
          </cell>
          <cell r="M74">
            <v>19</v>
          </cell>
          <cell r="N74">
            <v>26</v>
          </cell>
          <cell r="O74">
            <v>6</v>
          </cell>
          <cell r="P74">
            <v>6</v>
          </cell>
          <cell r="Q74">
            <v>81</v>
          </cell>
          <cell r="R74">
            <v>171</v>
          </cell>
          <cell r="S74">
            <v>52</v>
          </cell>
          <cell r="T74">
            <v>52</v>
          </cell>
        </row>
        <row r="75">
          <cell r="J75">
            <v>280206</v>
          </cell>
          <cell r="K75" t="str">
            <v>三田市</v>
          </cell>
          <cell r="L75">
            <v>2805</v>
          </cell>
          <cell r="M75">
            <v>22</v>
          </cell>
          <cell r="N75">
            <v>46</v>
          </cell>
          <cell r="O75">
            <v>4</v>
          </cell>
          <cell r="P75">
            <v>4</v>
          </cell>
          <cell r="Q75">
            <v>144</v>
          </cell>
          <cell r="R75">
            <v>290</v>
          </cell>
          <cell r="S75">
            <v>39</v>
          </cell>
          <cell r="T75">
            <v>32</v>
          </cell>
        </row>
        <row r="76">
          <cell r="J76">
            <v>280214</v>
          </cell>
          <cell r="K76" t="str">
            <v>加西市</v>
          </cell>
          <cell r="L76">
            <v>1630</v>
          </cell>
          <cell r="M76">
            <v>13</v>
          </cell>
          <cell r="N76">
            <v>44</v>
          </cell>
          <cell r="O76">
            <v>1</v>
          </cell>
          <cell r="P76">
            <v>0</v>
          </cell>
          <cell r="Q76">
            <v>87</v>
          </cell>
          <cell r="R76">
            <v>257</v>
          </cell>
          <cell r="S76">
            <v>56</v>
          </cell>
          <cell r="T76">
            <v>56</v>
          </cell>
        </row>
        <row r="77">
          <cell r="J77">
            <v>280222</v>
          </cell>
          <cell r="K77" t="str">
            <v>川辺郡　猪名川町</v>
          </cell>
          <cell r="L77">
            <v>1262</v>
          </cell>
          <cell r="M77">
            <v>9</v>
          </cell>
          <cell r="N77">
            <v>23</v>
          </cell>
          <cell r="O77">
            <v>4</v>
          </cell>
          <cell r="P77">
            <v>1</v>
          </cell>
          <cell r="Q77">
            <v>80</v>
          </cell>
          <cell r="R77">
            <v>144</v>
          </cell>
          <cell r="S77">
            <v>39</v>
          </cell>
          <cell r="T77">
            <v>32</v>
          </cell>
        </row>
        <row r="78">
          <cell r="J78">
            <v>280248</v>
          </cell>
          <cell r="K78" t="str">
            <v>加東市</v>
          </cell>
          <cell r="L78">
            <v>1210</v>
          </cell>
          <cell r="M78">
            <v>10</v>
          </cell>
          <cell r="N78">
            <v>16</v>
          </cell>
          <cell r="O78">
            <v>3</v>
          </cell>
          <cell r="P78">
            <v>3</v>
          </cell>
          <cell r="Q78">
            <v>54</v>
          </cell>
          <cell r="R78">
            <v>183</v>
          </cell>
          <cell r="S78">
            <v>32</v>
          </cell>
          <cell r="T78">
            <v>32</v>
          </cell>
        </row>
        <row r="79">
          <cell r="J79">
            <v>280271</v>
          </cell>
          <cell r="K79" t="str">
            <v>多可郡　多可町</v>
          </cell>
          <cell r="L79">
            <v>676</v>
          </cell>
          <cell r="M79">
            <v>9</v>
          </cell>
          <cell r="N79">
            <v>11</v>
          </cell>
          <cell r="O79">
            <v>4</v>
          </cell>
          <cell r="P79">
            <v>0</v>
          </cell>
          <cell r="Q79">
            <v>50</v>
          </cell>
          <cell r="R79">
            <v>94</v>
          </cell>
          <cell r="S79">
            <v>31</v>
          </cell>
          <cell r="T79">
            <v>27</v>
          </cell>
        </row>
        <row r="80">
          <cell r="J80">
            <v>280313</v>
          </cell>
          <cell r="K80" t="str">
            <v>加古郡　稲美町</v>
          </cell>
          <cell r="L80">
            <v>1149</v>
          </cell>
          <cell r="M80">
            <v>6</v>
          </cell>
          <cell r="N80">
            <v>18</v>
          </cell>
          <cell r="O80">
            <v>5</v>
          </cell>
          <cell r="P80">
            <v>3</v>
          </cell>
          <cell r="Q80">
            <v>79</v>
          </cell>
          <cell r="R80">
            <v>164</v>
          </cell>
          <cell r="S80">
            <v>42</v>
          </cell>
          <cell r="T80">
            <v>49</v>
          </cell>
        </row>
        <row r="81">
          <cell r="J81">
            <v>280321</v>
          </cell>
          <cell r="K81" t="str">
            <v>加古郡　播磨町</v>
          </cell>
          <cell r="L81">
            <v>1148</v>
          </cell>
          <cell r="M81">
            <v>8</v>
          </cell>
          <cell r="N81">
            <v>15</v>
          </cell>
          <cell r="O81">
            <v>7</v>
          </cell>
          <cell r="P81">
            <v>5</v>
          </cell>
          <cell r="Q81">
            <v>66</v>
          </cell>
          <cell r="R81">
            <v>168</v>
          </cell>
          <cell r="S81">
            <v>17</v>
          </cell>
          <cell r="T81">
            <v>18</v>
          </cell>
        </row>
        <row r="82">
          <cell r="J82">
            <v>280370</v>
          </cell>
          <cell r="K82" t="str">
            <v>神崎郡　市川町</v>
          </cell>
          <cell r="L82">
            <v>521</v>
          </cell>
          <cell r="M82">
            <v>7</v>
          </cell>
          <cell r="N82">
            <v>16</v>
          </cell>
          <cell r="O82">
            <v>4</v>
          </cell>
          <cell r="P82">
            <v>4</v>
          </cell>
          <cell r="Q82">
            <v>26</v>
          </cell>
          <cell r="R82">
            <v>80</v>
          </cell>
          <cell r="S82">
            <v>11</v>
          </cell>
          <cell r="T82">
            <v>12</v>
          </cell>
        </row>
        <row r="83">
          <cell r="J83">
            <v>280396</v>
          </cell>
          <cell r="K83" t="str">
            <v>神崎郡　福崎町</v>
          </cell>
          <cell r="L83">
            <v>677</v>
          </cell>
          <cell r="M83">
            <v>10</v>
          </cell>
          <cell r="N83">
            <v>9</v>
          </cell>
          <cell r="O83">
            <v>8</v>
          </cell>
          <cell r="P83">
            <v>3</v>
          </cell>
          <cell r="Q83">
            <v>38</v>
          </cell>
          <cell r="R83">
            <v>71</v>
          </cell>
          <cell r="S83">
            <v>8</v>
          </cell>
          <cell r="T83">
            <v>7</v>
          </cell>
        </row>
        <row r="84">
          <cell r="J84">
            <v>280404</v>
          </cell>
          <cell r="K84" t="str">
            <v>神崎郡　神河町</v>
          </cell>
          <cell r="L84">
            <v>446</v>
          </cell>
          <cell r="M84">
            <v>5</v>
          </cell>
          <cell r="N84">
            <v>9</v>
          </cell>
          <cell r="O84">
            <v>4</v>
          </cell>
          <cell r="P84">
            <v>4</v>
          </cell>
          <cell r="Q84">
            <v>18</v>
          </cell>
          <cell r="R84">
            <v>65</v>
          </cell>
          <cell r="S84">
            <v>11</v>
          </cell>
          <cell r="T84">
            <v>11</v>
          </cell>
        </row>
        <row r="85">
          <cell r="J85">
            <v>280420</v>
          </cell>
          <cell r="K85" t="str">
            <v>太子町</v>
          </cell>
          <cell r="L85">
            <v>904</v>
          </cell>
          <cell r="M85">
            <v>10</v>
          </cell>
          <cell r="N85">
            <v>14</v>
          </cell>
          <cell r="O85">
            <v>5</v>
          </cell>
          <cell r="P85">
            <v>1</v>
          </cell>
          <cell r="Q85">
            <v>72</v>
          </cell>
          <cell r="R85">
            <v>120</v>
          </cell>
          <cell r="S85">
            <v>47</v>
          </cell>
          <cell r="T85">
            <v>44</v>
          </cell>
        </row>
        <row r="86">
          <cell r="J86">
            <v>280438</v>
          </cell>
          <cell r="K86" t="str">
            <v>たつの市</v>
          </cell>
          <cell r="L86">
            <v>2597</v>
          </cell>
          <cell r="M86">
            <v>23</v>
          </cell>
          <cell r="N86">
            <v>51</v>
          </cell>
          <cell r="O86">
            <v>12</v>
          </cell>
          <cell r="P86">
            <v>1</v>
          </cell>
          <cell r="Q86">
            <v>165</v>
          </cell>
          <cell r="R86">
            <v>409</v>
          </cell>
          <cell r="S86">
            <v>117</v>
          </cell>
          <cell r="T86">
            <v>87</v>
          </cell>
        </row>
        <row r="87">
          <cell r="J87">
            <v>280453</v>
          </cell>
          <cell r="K87" t="str">
            <v>赤穂郡　上郡町</v>
          </cell>
          <cell r="L87">
            <v>824</v>
          </cell>
          <cell r="M87">
            <v>7</v>
          </cell>
          <cell r="N87">
            <v>15</v>
          </cell>
          <cell r="O87">
            <v>6</v>
          </cell>
          <cell r="P87">
            <v>1</v>
          </cell>
          <cell r="Q87">
            <v>40</v>
          </cell>
          <cell r="R87">
            <v>132</v>
          </cell>
          <cell r="S87">
            <v>32</v>
          </cell>
          <cell r="T87">
            <v>30</v>
          </cell>
        </row>
        <row r="88">
          <cell r="J88">
            <v>280461</v>
          </cell>
          <cell r="K88" t="str">
            <v>佐用郡　佐用町</v>
          </cell>
          <cell r="L88">
            <v>489</v>
          </cell>
          <cell r="M88">
            <v>5</v>
          </cell>
          <cell r="N88">
            <v>10</v>
          </cell>
          <cell r="O88">
            <v>1</v>
          </cell>
          <cell r="P88">
            <v>1</v>
          </cell>
          <cell r="Q88">
            <v>18</v>
          </cell>
          <cell r="R88">
            <v>60</v>
          </cell>
          <cell r="S88">
            <v>5</v>
          </cell>
          <cell r="T88">
            <v>5</v>
          </cell>
        </row>
        <row r="89">
          <cell r="J89">
            <v>280503</v>
          </cell>
          <cell r="K89" t="str">
            <v>宍粟市</v>
          </cell>
          <cell r="L89">
            <v>1536</v>
          </cell>
          <cell r="M89">
            <v>16</v>
          </cell>
          <cell r="N89">
            <v>37</v>
          </cell>
          <cell r="O89">
            <v>13</v>
          </cell>
          <cell r="P89">
            <v>8</v>
          </cell>
          <cell r="Q89">
            <v>84</v>
          </cell>
          <cell r="R89">
            <v>189</v>
          </cell>
          <cell r="S89">
            <v>63</v>
          </cell>
          <cell r="T89">
            <v>58</v>
          </cell>
        </row>
        <row r="90">
          <cell r="J90">
            <v>280578</v>
          </cell>
          <cell r="K90" t="str">
            <v>美方郡　香美町</v>
          </cell>
          <cell r="L90">
            <v>861</v>
          </cell>
          <cell r="M90">
            <v>7</v>
          </cell>
          <cell r="N90">
            <v>12</v>
          </cell>
          <cell r="O90">
            <v>2</v>
          </cell>
          <cell r="P90">
            <v>1</v>
          </cell>
          <cell r="Q90">
            <v>55</v>
          </cell>
          <cell r="R90">
            <v>97</v>
          </cell>
          <cell r="S90">
            <v>26</v>
          </cell>
          <cell r="T90">
            <v>26</v>
          </cell>
        </row>
        <row r="91">
          <cell r="J91">
            <v>280628</v>
          </cell>
          <cell r="K91" t="str">
            <v>美方郡　新温泉町</v>
          </cell>
          <cell r="L91">
            <v>630</v>
          </cell>
          <cell r="M91">
            <v>4</v>
          </cell>
          <cell r="N91">
            <v>11</v>
          </cell>
          <cell r="O91">
            <v>1</v>
          </cell>
          <cell r="P91">
            <v>1</v>
          </cell>
          <cell r="Q91">
            <v>33</v>
          </cell>
          <cell r="R91">
            <v>81</v>
          </cell>
          <cell r="S91">
            <v>5</v>
          </cell>
          <cell r="T91">
            <v>5</v>
          </cell>
        </row>
        <row r="92">
          <cell r="J92">
            <v>280651</v>
          </cell>
          <cell r="K92" t="str">
            <v>養父市</v>
          </cell>
          <cell r="L92">
            <v>919</v>
          </cell>
          <cell r="M92">
            <v>13</v>
          </cell>
          <cell r="N92">
            <v>17</v>
          </cell>
          <cell r="O92">
            <v>6</v>
          </cell>
          <cell r="P92">
            <v>3</v>
          </cell>
          <cell r="Q92">
            <v>53</v>
          </cell>
          <cell r="R92">
            <v>97</v>
          </cell>
          <cell r="S92">
            <v>26</v>
          </cell>
          <cell r="T92">
            <v>25</v>
          </cell>
        </row>
        <row r="93">
          <cell r="J93">
            <v>280701</v>
          </cell>
          <cell r="K93" t="str">
            <v>朝来市</v>
          </cell>
          <cell r="L93">
            <v>1083</v>
          </cell>
          <cell r="M93">
            <v>6</v>
          </cell>
          <cell r="N93">
            <v>15</v>
          </cell>
          <cell r="O93">
            <v>0</v>
          </cell>
          <cell r="P93">
            <v>0</v>
          </cell>
          <cell r="Q93">
            <v>60</v>
          </cell>
          <cell r="R93">
            <v>130</v>
          </cell>
          <cell r="S93">
            <v>19</v>
          </cell>
          <cell r="T93">
            <v>18</v>
          </cell>
        </row>
        <row r="94">
          <cell r="J94">
            <v>280735</v>
          </cell>
          <cell r="K94" t="str">
            <v>丹波市</v>
          </cell>
          <cell r="L94">
            <v>2147</v>
          </cell>
          <cell r="M94">
            <v>22</v>
          </cell>
          <cell r="N94">
            <v>36</v>
          </cell>
          <cell r="O94">
            <v>6</v>
          </cell>
          <cell r="P94">
            <v>5</v>
          </cell>
          <cell r="Q94">
            <v>126</v>
          </cell>
          <cell r="R94">
            <v>211</v>
          </cell>
          <cell r="S94">
            <v>53</v>
          </cell>
          <cell r="T94">
            <v>51</v>
          </cell>
        </row>
        <row r="95">
          <cell r="J95">
            <v>280792</v>
          </cell>
          <cell r="K95" t="str">
            <v>丹波篠山市</v>
          </cell>
          <cell r="L95">
            <v>1344</v>
          </cell>
          <cell r="M95">
            <v>8</v>
          </cell>
          <cell r="N95">
            <v>40</v>
          </cell>
          <cell r="O95">
            <v>5</v>
          </cell>
          <cell r="P95">
            <v>1</v>
          </cell>
          <cell r="Q95">
            <v>74</v>
          </cell>
          <cell r="R95">
            <v>176</v>
          </cell>
          <cell r="S95">
            <v>20</v>
          </cell>
          <cell r="T95">
            <v>18</v>
          </cell>
        </row>
        <row r="96">
          <cell r="J96">
            <v>280867</v>
          </cell>
          <cell r="K96" t="str">
            <v>淡路市</v>
          </cell>
          <cell r="L96">
            <v>1862</v>
          </cell>
          <cell r="M96">
            <v>13</v>
          </cell>
          <cell r="N96">
            <v>54</v>
          </cell>
          <cell r="O96">
            <v>8</v>
          </cell>
          <cell r="P96">
            <v>0</v>
          </cell>
          <cell r="Q96">
            <v>94</v>
          </cell>
          <cell r="R96">
            <v>262</v>
          </cell>
          <cell r="S96">
            <v>70</v>
          </cell>
          <cell r="T96">
            <v>53</v>
          </cell>
        </row>
        <row r="97">
          <cell r="J97">
            <v>280933</v>
          </cell>
          <cell r="K97" t="str">
            <v>南あわじ市</v>
          </cell>
          <cell r="L97">
            <v>2420</v>
          </cell>
          <cell r="M97">
            <v>32</v>
          </cell>
          <cell r="N97">
            <v>49</v>
          </cell>
          <cell r="O97">
            <v>3</v>
          </cell>
          <cell r="P97">
            <v>2</v>
          </cell>
          <cell r="Q97">
            <v>117</v>
          </cell>
          <cell r="R97">
            <v>267</v>
          </cell>
          <cell r="S97">
            <v>68</v>
          </cell>
          <cell r="T97">
            <v>39</v>
          </cell>
        </row>
        <row r="98">
          <cell r="J98">
            <v>280958</v>
          </cell>
          <cell r="K98" t="str">
            <v>豊岡市</v>
          </cell>
          <cell r="L98">
            <v>3523</v>
          </cell>
          <cell r="M98">
            <v>17</v>
          </cell>
          <cell r="N98">
            <v>45</v>
          </cell>
          <cell r="O98">
            <v>12</v>
          </cell>
          <cell r="P98">
            <v>7</v>
          </cell>
          <cell r="Q98">
            <v>145</v>
          </cell>
          <cell r="R98">
            <v>387</v>
          </cell>
          <cell r="S98">
            <v>96</v>
          </cell>
          <cell r="T98">
            <v>105</v>
          </cell>
        </row>
        <row r="99">
          <cell r="J99">
            <v>283010</v>
          </cell>
          <cell r="K99" t="str">
            <v>兵庫食糧国民健康保険組合</v>
          </cell>
          <cell r="L99">
            <v>104</v>
          </cell>
          <cell r="M99">
            <v>0</v>
          </cell>
          <cell r="N99">
            <v>1</v>
          </cell>
          <cell r="O99">
            <v>0</v>
          </cell>
          <cell r="P99">
            <v>0</v>
          </cell>
          <cell r="Q99">
            <v>3</v>
          </cell>
          <cell r="R99">
            <v>9</v>
          </cell>
          <cell r="S99">
            <v>0</v>
          </cell>
          <cell r="T99">
            <v>0</v>
          </cell>
        </row>
        <row r="100">
          <cell r="J100">
            <v>283051</v>
          </cell>
          <cell r="K100" t="str">
            <v>兵庫県食品国民健康保険組合</v>
          </cell>
          <cell r="L100">
            <v>244</v>
          </cell>
          <cell r="M100">
            <v>2</v>
          </cell>
          <cell r="N100">
            <v>4</v>
          </cell>
          <cell r="O100">
            <v>0</v>
          </cell>
          <cell r="P100">
            <v>0</v>
          </cell>
          <cell r="Q100">
            <v>13</v>
          </cell>
          <cell r="R100">
            <v>15</v>
          </cell>
          <cell r="S100">
            <v>0</v>
          </cell>
          <cell r="T100">
            <v>0</v>
          </cell>
        </row>
        <row r="101">
          <cell r="J101">
            <v>283069</v>
          </cell>
          <cell r="K101" t="str">
            <v>兵庫県歯科医師国民健康保険組合</v>
          </cell>
          <cell r="L101">
            <v>1384</v>
          </cell>
          <cell r="M101">
            <v>14</v>
          </cell>
          <cell r="N101">
            <v>13</v>
          </cell>
          <cell r="O101">
            <v>0</v>
          </cell>
          <cell r="P101">
            <v>1</v>
          </cell>
          <cell r="Q101">
            <v>60</v>
          </cell>
          <cell r="R101">
            <v>23</v>
          </cell>
          <cell r="S101">
            <v>1</v>
          </cell>
          <cell r="T101">
            <v>3</v>
          </cell>
        </row>
        <row r="102">
          <cell r="J102">
            <v>283077</v>
          </cell>
          <cell r="K102" t="str">
            <v>兵庫県医師国民健康保険組合</v>
          </cell>
          <cell r="L102">
            <v>1282</v>
          </cell>
          <cell r="M102">
            <v>15</v>
          </cell>
          <cell r="N102">
            <v>25</v>
          </cell>
          <cell r="O102">
            <v>0</v>
          </cell>
          <cell r="P102">
            <v>0</v>
          </cell>
          <cell r="Q102">
            <v>51</v>
          </cell>
          <cell r="R102">
            <v>37</v>
          </cell>
          <cell r="S102">
            <v>0</v>
          </cell>
          <cell r="T102">
            <v>0</v>
          </cell>
        </row>
        <row r="103">
          <cell r="J103">
            <v>283085</v>
          </cell>
          <cell r="K103" t="str">
            <v>兵庫県薬剤師国民健康保険組合</v>
          </cell>
          <cell r="L103">
            <v>444</v>
          </cell>
          <cell r="M103">
            <v>1</v>
          </cell>
          <cell r="N103">
            <v>10</v>
          </cell>
          <cell r="O103">
            <v>0</v>
          </cell>
          <cell r="P103">
            <v>0</v>
          </cell>
          <cell r="Q103">
            <v>9</v>
          </cell>
          <cell r="R103">
            <v>14</v>
          </cell>
          <cell r="S103">
            <v>0</v>
          </cell>
          <cell r="T103">
            <v>0</v>
          </cell>
        </row>
        <row r="104">
          <cell r="J104">
            <v>283093</v>
          </cell>
          <cell r="K104" t="str">
            <v>兵庫県建設国民健康保険組合</v>
          </cell>
          <cell r="L104">
            <v>4517</v>
          </cell>
          <cell r="M104">
            <v>104</v>
          </cell>
          <cell r="N104">
            <v>116</v>
          </cell>
          <cell r="O104">
            <v>7</v>
          </cell>
          <cell r="P104">
            <v>8</v>
          </cell>
          <cell r="Q104">
            <v>294</v>
          </cell>
          <cell r="R104">
            <v>309</v>
          </cell>
          <cell r="S104">
            <v>15</v>
          </cell>
          <cell r="T104">
            <v>21</v>
          </cell>
        </row>
        <row r="105">
          <cell r="J105">
            <v>284018</v>
          </cell>
          <cell r="K105" t="str">
            <v>神戸市東灘区</v>
          </cell>
          <cell r="L105">
            <v>5505</v>
          </cell>
          <cell r="M105">
            <v>37</v>
          </cell>
          <cell r="N105">
            <v>72</v>
          </cell>
          <cell r="O105">
            <v>3</v>
          </cell>
          <cell r="P105">
            <v>2</v>
          </cell>
          <cell r="Q105">
            <v>290</v>
          </cell>
          <cell r="R105">
            <v>474</v>
          </cell>
          <cell r="S105">
            <v>32</v>
          </cell>
          <cell r="T105">
            <v>25</v>
          </cell>
        </row>
        <row r="106">
          <cell r="J106">
            <v>284026</v>
          </cell>
          <cell r="K106" t="str">
            <v>神戸市灘区</v>
          </cell>
          <cell r="L106">
            <v>3613</v>
          </cell>
          <cell r="M106">
            <v>27</v>
          </cell>
          <cell r="N106">
            <v>46</v>
          </cell>
          <cell r="O106">
            <v>1</v>
          </cell>
          <cell r="P106">
            <v>0</v>
          </cell>
          <cell r="Q106">
            <v>209</v>
          </cell>
          <cell r="R106">
            <v>338</v>
          </cell>
          <cell r="S106">
            <v>18</v>
          </cell>
          <cell r="T106">
            <v>17</v>
          </cell>
        </row>
        <row r="107">
          <cell r="J107">
            <v>284034</v>
          </cell>
          <cell r="K107" t="str">
            <v>神戸市中央区</v>
          </cell>
          <cell r="L107">
            <v>3582</v>
          </cell>
          <cell r="M107">
            <v>36</v>
          </cell>
          <cell r="N107">
            <v>61</v>
          </cell>
          <cell r="O107">
            <v>6</v>
          </cell>
          <cell r="P107">
            <v>4</v>
          </cell>
          <cell r="Q107">
            <v>187</v>
          </cell>
          <cell r="R107">
            <v>327</v>
          </cell>
          <cell r="S107">
            <v>38</v>
          </cell>
          <cell r="T107">
            <v>30</v>
          </cell>
        </row>
        <row r="108">
          <cell r="J108">
            <v>284059</v>
          </cell>
          <cell r="K108" t="str">
            <v>神戸市兵庫区</v>
          </cell>
          <cell r="L108">
            <v>2592</v>
          </cell>
          <cell r="M108">
            <v>28</v>
          </cell>
          <cell r="N108">
            <v>52</v>
          </cell>
          <cell r="O108">
            <v>5</v>
          </cell>
          <cell r="P108">
            <v>1</v>
          </cell>
          <cell r="Q108">
            <v>141</v>
          </cell>
          <cell r="R108">
            <v>273</v>
          </cell>
          <cell r="S108">
            <v>51</v>
          </cell>
          <cell r="T108">
            <v>42</v>
          </cell>
        </row>
        <row r="109">
          <cell r="J109">
            <v>284067</v>
          </cell>
          <cell r="K109" t="str">
            <v>神戸市長田区</v>
          </cell>
          <cell r="L109">
            <v>2740</v>
          </cell>
          <cell r="M109">
            <v>28</v>
          </cell>
          <cell r="N109">
            <v>49</v>
          </cell>
          <cell r="O109">
            <v>4</v>
          </cell>
          <cell r="P109">
            <v>2</v>
          </cell>
          <cell r="Q109">
            <v>147</v>
          </cell>
          <cell r="R109">
            <v>314</v>
          </cell>
          <cell r="S109">
            <v>33</v>
          </cell>
          <cell r="T109">
            <v>26</v>
          </cell>
        </row>
        <row r="110">
          <cell r="J110">
            <v>284075</v>
          </cell>
          <cell r="K110" t="str">
            <v>神戸市須磨区</v>
          </cell>
          <cell r="L110">
            <v>2204</v>
          </cell>
          <cell r="M110">
            <v>19</v>
          </cell>
          <cell r="N110">
            <v>27</v>
          </cell>
          <cell r="O110">
            <v>3</v>
          </cell>
          <cell r="P110">
            <v>2</v>
          </cell>
          <cell r="Q110">
            <v>110</v>
          </cell>
          <cell r="R110">
            <v>270</v>
          </cell>
          <cell r="S110">
            <v>14</v>
          </cell>
          <cell r="T110">
            <v>13</v>
          </cell>
        </row>
        <row r="111">
          <cell r="J111">
            <v>284083</v>
          </cell>
          <cell r="K111" t="str">
            <v>神戸市垂水区</v>
          </cell>
          <cell r="L111">
            <v>6781</v>
          </cell>
          <cell r="M111">
            <v>50</v>
          </cell>
          <cell r="N111">
            <v>95</v>
          </cell>
          <cell r="O111">
            <v>13</v>
          </cell>
          <cell r="P111">
            <v>6</v>
          </cell>
          <cell r="Q111">
            <v>395</v>
          </cell>
          <cell r="R111">
            <v>757</v>
          </cell>
          <cell r="S111">
            <v>59</v>
          </cell>
          <cell r="T111">
            <v>53</v>
          </cell>
        </row>
        <row r="112">
          <cell r="J112">
            <v>284091</v>
          </cell>
          <cell r="K112" t="str">
            <v>神戸市北区</v>
          </cell>
          <cell r="L112">
            <v>6841</v>
          </cell>
          <cell r="M112">
            <v>52</v>
          </cell>
          <cell r="N112">
            <v>68</v>
          </cell>
          <cell r="O112">
            <v>7</v>
          </cell>
          <cell r="P112">
            <v>5</v>
          </cell>
          <cell r="Q112">
            <v>376</v>
          </cell>
          <cell r="R112">
            <v>721</v>
          </cell>
          <cell r="S112">
            <v>46</v>
          </cell>
          <cell r="T112">
            <v>41</v>
          </cell>
        </row>
        <row r="113">
          <cell r="J113">
            <v>284109</v>
          </cell>
          <cell r="K113" t="str">
            <v>神戸市須磨区北須磨地区</v>
          </cell>
          <cell r="L113">
            <v>3354</v>
          </cell>
          <cell r="M113">
            <v>21</v>
          </cell>
          <cell r="N113">
            <v>36</v>
          </cell>
          <cell r="O113">
            <v>4</v>
          </cell>
          <cell r="P113">
            <v>2</v>
          </cell>
          <cell r="Q113">
            <v>175</v>
          </cell>
          <cell r="R113">
            <v>347</v>
          </cell>
          <cell r="S113">
            <v>35</v>
          </cell>
          <cell r="T113">
            <v>37</v>
          </cell>
        </row>
        <row r="114">
          <cell r="J114">
            <v>284117</v>
          </cell>
          <cell r="K114" t="str">
            <v>神戸市西区</v>
          </cell>
          <cell r="L114">
            <v>8092</v>
          </cell>
          <cell r="M114">
            <v>60</v>
          </cell>
          <cell r="N114">
            <v>94</v>
          </cell>
          <cell r="O114">
            <v>9</v>
          </cell>
          <cell r="P114">
            <v>3</v>
          </cell>
          <cell r="Q114">
            <v>496</v>
          </cell>
          <cell r="R114">
            <v>944</v>
          </cell>
          <cell r="S114">
            <v>61</v>
          </cell>
          <cell r="T114">
            <v>57</v>
          </cell>
        </row>
        <row r="115">
          <cell r="J115">
            <v>0</v>
          </cell>
          <cell r="K115" t="str">
            <v>兵庫県</v>
          </cell>
          <cell r="L115">
            <v>287166</v>
          </cell>
          <cell r="M115">
            <v>7940</v>
          </cell>
          <cell r="N115">
            <v>8586</v>
          </cell>
          <cell r="O115">
            <v>1194</v>
          </cell>
          <cell r="P115">
            <v>700</v>
          </cell>
          <cell r="Q115">
            <v>25328</v>
          </cell>
          <cell r="R115">
            <v>51152</v>
          </cell>
          <cell r="S115">
            <v>6946</v>
          </cell>
          <cell r="T115">
            <v>6630</v>
          </cell>
        </row>
        <row r="116">
          <cell r="J116">
            <v>280024</v>
          </cell>
          <cell r="K116" t="str">
            <v>姫路市</v>
          </cell>
          <cell r="L116">
            <v>27996</v>
          </cell>
          <cell r="M116">
            <v>646</v>
          </cell>
          <cell r="N116">
            <v>957</v>
          </cell>
          <cell r="O116">
            <v>41</v>
          </cell>
          <cell r="P116">
            <v>36</v>
          </cell>
          <cell r="Q116">
            <v>2573</v>
          </cell>
          <cell r="R116">
            <v>6160</v>
          </cell>
          <cell r="S116">
            <v>303</v>
          </cell>
          <cell r="T116">
            <v>342</v>
          </cell>
        </row>
        <row r="117">
          <cell r="J117">
            <v>280040</v>
          </cell>
          <cell r="K117" t="str">
            <v>明石市</v>
          </cell>
          <cell r="L117">
            <v>11083</v>
          </cell>
          <cell r="M117">
            <v>235</v>
          </cell>
          <cell r="N117">
            <v>305</v>
          </cell>
          <cell r="O117">
            <v>22</v>
          </cell>
          <cell r="P117">
            <v>12</v>
          </cell>
          <cell r="Q117">
            <v>1003</v>
          </cell>
          <cell r="R117">
            <v>2114</v>
          </cell>
          <cell r="S117">
            <v>465</v>
          </cell>
          <cell r="T117">
            <v>375</v>
          </cell>
        </row>
        <row r="118">
          <cell r="J118">
            <v>280057</v>
          </cell>
          <cell r="K118" t="str">
            <v>西宮市</v>
          </cell>
          <cell r="L118">
            <v>22906</v>
          </cell>
          <cell r="M118">
            <v>469</v>
          </cell>
          <cell r="N118">
            <v>620</v>
          </cell>
          <cell r="O118">
            <v>35</v>
          </cell>
          <cell r="P118">
            <v>41</v>
          </cell>
          <cell r="Q118">
            <v>1765</v>
          </cell>
          <cell r="R118">
            <v>4285</v>
          </cell>
          <cell r="S118">
            <v>1000</v>
          </cell>
          <cell r="T118">
            <v>1170</v>
          </cell>
        </row>
        <row r="119">
          <cell r="J119">
            <v>280065</v>
          </cell>
          <cell r="K119" t="str">
            <v>洲本市</v>
          </cell>
          <cell r="L119">
            <v>2756</v>
          </cell>
          <cell r="M119">
            <v>76</v>
          </cell>
          <cell r="N119">
            <v>85</v>
          </cell>
          <cell r="O119">
            <v>35</v>
          </cell>
          <cell r="P119">
            <v>9</v>
          </cell>
          <cell r="Q119">
            <v>219</v>
          </cell>
          <cell r="R119">
            <v>418</v>
          </cell>
          <cell r="S119">
            <v>132</v>
          </cell>
          <cell r="T119">
            <v>94</v>
          </cell>
        </row>
        <row r="120">
          <cell r="J120">
            <v>280073</v>
          </cell>
          <cell r="K120" t="str">
            <v>芦屋市</v>
          </cell>
          <cell r="L120">
            <v>5457</v>
          </cell>
          <cell r="M120">
            <v>103</v>
          </cell>
          <cell r="N120">
            <v>102</v>
          </cell>
          <cell r="O120">
            <v>11</v>
          </cell>
          <cell r="P120">
            <v>9</v>
          </cell>
          <cell r="Q120">
            <v>465</v>
          </cell>
          <cell r="R120">
            <v>782</v>
          </cell>
          <cell r="S120">
            <v>132</v>
          </cell>
          <cell r="T120">
            <v>122</v>
          </cell>
        </row>
        <row r="121">
          <cell r="J121">
            <v>280081</v>
          </cell>
          <cell r="K121" t="str">
            <v>伊丹市</v>
          </cell>
          <cell r="L121">
            <v>9864</v>
          </cell>
          <cell r="M121">
            <v>203</v>
          </cell>
          <cell r="N121">
            <v>272</v>
          </cell>
          <cell r="O121">
            <v>22</v>
          </cell>
          <cell r="P121">
            <v>12</v>
          </cell>
          <cell r="Q121">
            <v>869</v>
          </cell>
          <cell r="R121">
            <v>2184</v>
          </cell>
          <cell r="S121">
            <v>235</v>
          </cell>
          <cell r="T121">
            <v>223</v>
          </cell>
        </row>
        <row r="122">
          <cell r="J122">
            <v>280099</v>
          </cell>
          <cell r="K122" t="str">
            <v>相生市</v>
          </cell>
          <cell r="L122">
            <v>2245</v>
          </cell>
          <cell r="M122">
            <v>44</v>
          </cell>
          <cell r="N122">
            <v>61</v>
          </cell>
          <cell r="O122">
            <v>16</v>
          </cell>
          <cell r="P122">
            <v>13</v>
          </cell>
          <cell r="Q122">
            <v>231</v>
          </cell>
          <cell r="R122">
            <v>466</v>
          </cell>
          <cell r="S122">
            <v>121</v>
          </cell>
          <cell r="T122">
            <v>107</v>
          </cell>
        </row>
        <row r="123">
          <cell r="J123">
            <v>280115</v>
          </cell>
          <cell r="K123" t="str">
            <v>加古川市</v>
          </cell>
          <cell r="L123">
            <v>14264</v>
          </cell>
          <cell r="M123">
            <v>298</v>
          </cell>
          <cell r="N123">
            <v>407</v>
          </cell>
          <cell r="O123">
            <v>33</v>
          </cell>
          <cell r="P123">
            <v>23</v>
          </cell>
          <cell r="Q123">
            <v>1292</v>
          </cell>
          <cell r="R123">
            <v>3183</v>
          </cell>
          <cell r="S123">
            <v>223</v>
          </cell>
          <cell r="T123">
            <v>266</v>
          </cell>
        </row>
        <row r="124">
          <cell r="J124">
            <v>280131</v>
          </cell>
          <cell r="K124" t="str">
            <v>赤穂市</v>
          </cell>
          <cell r="L124">
            <v>2937</v>
          </cell>
          <cell r="M124">
            <v>61</v>
          </cell>
          <cell r="N124">
            <v>77</v>
          </cell>
          <cell r="O124">
            <v>20</v>
          </cell>
          <cell r="P124">
            <v>16</v>
          </cell>
          <cell r="Q124">
            <v>234</v>
          </cell>
          <cell r="R124">
            <v>563</v>
          </cell>
          <cell r="S124">
            <v>128</v>
          </cell>
          <cell r="T124">
            <v>126</v>
          </cell>
        </row>
        <row r="125">
          <cell r="J125">
            <v>280149</v>
          </cell>
          <cell r="K125" t="str">
            <v>西脇市</v>
          </cell>
          <cell r="L125">
            <v>2395</v>
          </cell>
          <cell r="M125">
            <v>60</v>
          </cell>
          <cell r="N125">
            <v>106</v>
          </cell>
          <cell r="O125">
            <v>6</v>
          </cell>
          <cell r="P125">
            <v>4</v>
          </cell>
          <cell r="Q125">
            <v>209</v>
          </cell>
          <cell r="R125">
            <v>443</v>
          </cell>
          <cell r="S125">
            <v>118</v>
          </cell>
          <cell r="T125">
            <v>113</v>
          </cell>
        </row>
        <row r="126">
          <cell r="J126">
            <v>280156</v>
          </cell>
          <cell r="K126" t="str">
            <v>宝塚市</v>
          </cell>
          <cell r="L126">
            <v>12768</v>
          </cell>
          <cell r="M126">
            <v>197</v>
          </cell>
          <cell r="N126">
            <v>314</v>
          </cell>
          <cell r="O126">
            <v>9</v>
          </cell>
          <cell r="P126">
            <v>4</v>
          </cell>
          <cell r="Q126">
            <v>1077</v>
          </cell>
          <cell r="R126">
            <v>2459</v>
          </cell>
          <cell r="S126">
            <v>100</v>
          </cell>
          <cell r="T126">
            <v>87</v>
          </cell>
        </row>
        <row r="127">
          <cell r="J127">
            <v>280164</v>
          </cell>
          <cell r="K127" t="str">
            <v>三木市</v>
          </cell>
          <cell r="L127">
            <v>4134</v>
          </cell>
          <cell r="M127">
            <v>112</v>
          </cell>
          <cell r="N127">
            <v>103</v>
          </cell>
          <cell r="O127">
            <v>6</v>
          </cell>
          <cell r="P127">
            <v>4</v>
          </cell>
          <cell r="Q127">
            <v>407</v>
          </cell>
          <cell r="R127">
            <v>828</v>
          </cell>
          <cell r="S127">
            <v>63</v>
          </cell>
          <cell r="T127">
            <v>60</v>
          </cell>
        </row>
        <row r="128">
          <cell r="J128">
            <v>280172</v>
          </cell>
          <cell r="K128" t="str">
            <v>高砂市</v>
          </cell>
          <cell r="L128">
            <v>3041</v>
          </cell>
          <cell r="M128">
            <v>49</v>
          </cell>
          <cell r="N128">
            <v>80</v>
          </cell>
          <cell r="O128">
            <v>1</v>
          </cell>
          <cell r="P128">
            <v>0</v>
          </cell>
          <cell r="Q128">
            <v>323</v>
          </cell>
          <cell r="R128">
            <v>560</v>
          </cell>
          <cell r="S128">
            <v>29</v>
          </cell>
          <cell r="T128">
            <v>30</v>
          </cell>
        </row>
        <row r="129">
          <cell r="J129">
            <v>280180</v>
          </cell>
          <cell r="K129" t="str">
            <v>川西市</v>
          </cell>
          <cell r="L129">
            <v>8441</v>
          </cell>
          <cell r="M129">
            <v>180</v>
          </cell>
          <cell r="N129">
            <v>204</v>
          </cell>
          <cell r="O129">
            <v>34</v>
          </cell>
          <cell r="P129">
            <v>18</v>
          </cell>
          <cell r="Q129">
            <v>741</v>
          </cell>
          <cell r="R129">
            <v>1514</v>
          </cell>
          <cell r="S129">
            <v>171</v>
          </cell>
          <cell r="T129">
            <v>173</v>
          </cell>
        </row>
        <row r="130">
          <cell r="J130">
            <v>280198</v>
          </cell>
          <cell r="K130" t="str">
            <v>小野市</v>
          </cell>
          <cell r="L130">
            <v>2458</v>
          </cell>
          <cell r="M130">
            <v>70</v>
          </cell>
          <cell r="N130">
            <v>68</v>
          </cell>
          <cell r="O130">
            <v>19</v>
          </cell>
          <cell r="P130">
            <v>19</v>
          </cell>
          <cell r="Q130">
            <v>247</v>
          </cell>
          <cell r="R130">
            <v>477</v>
          </cell>
          <cell r="S130">
            <v>165</v>
          </cell>
          <cell r="T130">
            <v>165</v>
          </cell>
        </row>
        <row r="131">
          <cell r="J131">
            <v>280206</v>
          </cell>
          <cell r="K131" t="str">
            <v>三田市</v>
          </cell>
          <cell r="L131">
            <v>5201</v>
          </cell>
          <cell r="M131">
            <v>95</v>
          </cell>
          <cell r="N131">
            <v>130</v>
          </cell>
          <cell r="O131">
            <v>15</v>
          </cell>
          <cell r="P131">
            <v>12</v>
          </cell>
          <cell r="Q131">
            <v>482</v>
          </cell>
          <cell r="R131">
            <v>941</v>
          </cell>
          <cell r="S131">
            <v>96</v>
          </cell>
          <cell r="T131">
            <v>85</v>
          </cell>
        </row>
        <row r="132">
          <cell r="J132">
            <v>280214</v>
          </cell>
          <cell r="K132" t="str">
            <v>加西市</v>
          </cell>
          <cell r="L132">
            <v>2912</v>
          </cell>
          <cell r="M132">
            <v>47</v>
          </cell>
          <cell r="N132">
            <v>104</v>
          </cell>
          <cell r="O132">
            <v>10</v>
          </cell>
          <cell r="P132">
            <v>8</v>
          </cell>
          <cell r="Q132">
            <v>252</v>
          </cell>
          <cell r="R132">
            <v>666</v>
          </cell>
          <cell r="S132">
            <v>155</v>
          </cell>
          <cell r="T132">
            <v>150</v>
          </cell>
        </row>
        <row r="133">
          <cell r="J133">
            <v>280222</v>
          </cell>
          <cell r="K133" t="str">
            <v>川辺郡　猪名川町</v>
          </cell>
          <cell r="L133">
            <v>2234</v>
          </cell>
          <cell r="M133">
            <v>47</v>
          </cell>
          <cell r="N133">
            <v>66</v>
          </cell>
          <cell r="O133">
            <v>17</v>
          </cell>
          <cell r="P133">
            <v>7</v>
          </cell>
          <cell r="Q133">
            <v>225</v>
          </cell>
          <cell r="R133">
            <v>429</v>
          </cell>
          <cell r="S133">
            <v>114</v>
          </cell>
          <cell r="T133">
            <v>91</v>
          </cell>
        </row>
        <row r="134">
          <cell r="J134">
            <v>280248</v>
          </cell>
          <cell r="K134" t="str">
            <v>加東市</v>
          </cell>
          <cell r="L134">
            <v>2244</v>
          </cell>
          <cell r="M134">
            <v>72</v>
          </cell>
          <cell r="N134">
            <v>62</v>
          </cell>
          <cell r="O134">
            <v>38</v>
          </cell>
          <cell r="P134">
            <v>38</v>
          </cell>
          <cell r="Q134">
            <v>213</v>
          </cell>
          <cell r="R134">
            <v>462</v>
          </cell>
          <cell r="S134">
            <v>122</v>
          </cell>
          <cell r="T134">
            <v>120</v>
          </cell>
        </row>
        <row r="135">
          <cell r="J135">
            <v>280271</v>
          </cell>
          <cell r="K135" t="str">
            <v>多可郡　多可町</v>
          </cell>
          <cell r="L135">
            <v>1281</v>
          </cell>
          <cell r="M135">
            <v>39</v>
          </cell>
          <cell r="N135">
            <v>34</v>
          </cell>
          <cell r="O135">
            <v>14</v>
          </cell>
          <cell r="P135">
            <v>4</v>
          </cell>
          <cell r="Q135">
            <v>152</v>
          </cell>
          <cell r="R135">
            <v>238</v>
          </cell>
          <cell r="S135">
            <v>95</v>
          </cell>
          <cell r="T135">
            <v>84</v>
          </cell>
        </row>
        <row r="136">
          <cell r="J136">
            <v>280313</v>
          </cell>
          <cell r="K136" t="str">
            <v>加古郡　稲美町</v>
          </cell>
          <cell r="L136">
            <v>1931</v>
          </cell>
          <cell r="M136">
            <v>36</v>
          </cell>
          <cell r="N136">
            <v>49</v>
          </cell>
          <cell r="O136">
            <v>15</v>
          </cell>
          <cell r="P136">
            <v>8</v>
          </cell>
          <cell r="Q136">
            <v>205</v>
          </cell>
          <cell r="R136">
            <v>388</v>
          </cell>
          <cell r="S136">
            <v>96</v>
          </cell>
          <cell r="T136">
            <v>111</v>
          </cell>
        </row>
        <row r="137">
          <cell r="J137">
            <v>280321</v>
          </cell>
          <cell r="K137" t="str">
            <v>加古郡　播磨町</v>
          </cell>
          <cell r="L137">
            <v>1910</v>
          </cell>
          <cell r="M137">
            <v>30</v>
          </cell>
          <cell r="N137">
            <v>46</v>
          </cell>
          <cell r="O137">
            <v>12</v>
          </cell>
          <cell r="P137">
            <v>8</v>
          </cell>
          <cell r="Q137">
            <v>172</v>
          </cell>
          <cell r="R137">
            <v>401</v>
          </cell>
          <cell r="S137">
            <v>52</v>
          </cell>
          <cell r="T137">
            <v>65</v>
          </cell>
        </row>
        <row r="138">
          <cell r="J138">
            <v>280370</v>
          </cell>
          <cell r="K138" t="str">
            <v>神崎郡　市川町</v>
          </cell>
          <cell r="L138">
            <v>987</v>
          </cell>
          <cell r="M138">
            <v>29</v>
          </cell>
          <cell r="N138">
            <v>40</v>
          </cell>
          <cell r="O138">
            <v>15</v>
          </cell>
          <cell r="P138">
            <v>12</v>
          </cell>
          <cell r="Q138">
            <v>94</v>
          </cell>
          <cell r="R138">
            <v>204</v>
          </cell>
          <cell r="S138">
            <v>38</v>
          </cell>
          <cell r="T138">
            <v>33</v>
          </cell>
        </row>
        <row r="139">
          <cell r="J139">
            <v>280396</v>
          </cell>
          <cell r="K139" t="str">
            <v>神崎郡　福崎町</v>
          </cell>
          <cell r="L139">
            <v>1147</v>
          </cell>
          <cell r="M139">
            <v>33</v>
          </cell>
          <cell r="N139">
            <v>32</v>
          </cell>
          <cell r="O139">
            <v>17</v>
          </cell>
          <cell r="P139">
            <v>10</v>
          </cell>
          <cell r="Q139">
            <v>105</v>
          </cell>
          <cell r="R139">
            <v>187</v>
          </cell>
          <cell r="S139">
            <v>19</v>
          </cell>
          <cell r="T139">
            <v>17</v>
          </cell>
        </row>
        <row r="140">
          <cell r="J140">
            <v>280404</v>
          </cell>
          <cell r="K140" t="str">
            <v>神崎郡　神河町</v>
          </cell>
          <cell r="L140">
            <v>828</v>
          </cell>
          <cell r="M140">
            <v>20</v>
          </cell>
          <cell r="N140">
            <v>19</v>
          </cell>
          <cell r="O140">
            <v>9</v>
          </cell>
          <cell r="P140">
            <v>9</v>
          </cell>
          <cell r="Q140">
            <v>71</v>
          </cell>
          <cell r="R140">
            <v>169</v>
          </cell>
          <cell r="S140">
            <v>29</v>
          </cell>
          <cell r="T140">
            <v>29</v>
          </cell>
        </row>
        <row r="141">
          <cell r="J141">
            <v>280420</v>
          </cell>
          <cell r="K141" t="str">
            <v>太子町</v>
          </cell>
          <cell r="L141">
            <v>1537</v>
          </cell>
          <cell r="M141">
            <v>40</v>
          </cell>
          <cell r="N141">
            <v>35</v>
          </cell>
          <cell r="O141">
            <v>24</v>
          </cell>
          <cell r="P141">
            <v>14</v>
          </cell>
          <cell r="Q141">
            <v>175</v>
          </cell>
          <cell r="R141">
            <v>279</v>
          </cell>
          <cell r="S141">
            <v>106</v>
          </cell>
          <cell r="T141">
            <v>90</v>
          </cell>
        </row>
        <row r="142">
          <cell r="J142">
            <v>280438</v>
          </cell>
          <cell r="K142" t="str">
            <v>たつの市</v>
          </cell>
          <cell r="L142">
            <v>4507</v>
          </cell>
          <cell r="M142">
            <v>96</v>
          </cell>
          <cell r="N142">
            <v>139</v>
          </cell>
          <cell r="O142">
            <v>43</v>
          </cell>
          <cell r="P142">
            <v>3</v>
          </cell>
          <cell r="Q142">
            <v>417</v>
          </cell>
          <cell r="R142">
            <v>986</v>
          </cell>
          <cell r="S142">
            <v>284</v>
          </cell>
          <cell r="T142">
            <v>211</v>
          </cell>
        </row>
        <row r="143">
          <cell r="J143">
            <v>280453</v>
          </cell>
          <cell r="K143" t="str">
            <v>赤穂郡　上郡町</v>
          </cell>
          <cell r="L143">
            <v>1404</v>
          </cell>
          <cell r="M143">
            <v>27</v>
          </cell>
          <cell r="N143">
            <v>48</v>
          </cell>
          <cell r="O143">
            <v>22</v>
          </cell>
          <cell r="P143">
            <v>4</v>
          </cell>
          <cell r="Q143">
            <v>91</v>
          </cell>
          <cell r="R143">
            <v>313</v>
          </cell>
          <cell r="S143">
            <v>73</v>
          </cell>
          <cell r="T143">
            <v>64</v>
          </cell>
        </row>
        <row r="144">
          <cell r="J144">
            <v>280461</v>
          </cell>
          <cell r="K144" t="str">
            <v>佐用郡　佐用町</v>
          </cell>
          <cell r="L144">
            <v>948</v>
          </cell>
          <cell r="M144">
            <v>17</v>
          </cell>
          <cell r="N144">
            <v>26</v>
          </cell>
          <cell r="O144">
            <v>2</v>
          </cell>
          <cell r="P144">
            <v>2</v>
          </cell>
          <cell r="Q144">
            <v>64</v>
          </cell>
          <cell r="R144">
            <v>154</v>
          </cell>
          <cell r="S144">
            <v>21</v>
          </cell>
          <cell r="T144">
            <v>20</v>
          </cell>
        </row>
        <row r="145">
          <cell r="J145">
            <v>280503</v>
          </cell>
          <cell r="K145" t="str">
            <v>宍粟市</v>
          </cell>
          <cell r="L145">
            <v>2714</v>
          </cell>
          <cell r="M145">
            <v>76</v>
          </cell>
          <cell r="N145">
            <v>108</v>
          </cell>
          <cell r="O145">
            <v>53</v>
          </cell>
          <cell r="P145">
            <v>24</v>
          </cell>
          <cell r="Q145">
            <v>228</v>
          </cell>
          <cell r="R145">
            <v>470</v>
          </cell>
          <cell r="S145">
            <v>163</v>
          </cell>
          <cell r="T145">
            <v>154</v>
          </cell>
        </row>
        <row r="146">
          <cell r="J146">
            <v>280578</v>
          </cell>
          <cell r="K146" t="str">
            <v>美方郡　香美町</v>
          </cell>
          <cell r="L146">
            <v>1576</v>
          </cell>
          <cell r="M146">
            <v>60</v>
          </cell>
          <cell r="N146">
            <v>45</v>
          </cell>
          <cell r="O146">
            <v>14</v>
          </cell>
          <cell r="P146">
            <v>10</v>
          </cell>
          <cell r="Q146">
            <v>151</v>
          </cell>
          <cell r="R146">
            <v>260</v>
          </cell>
          <cell r="S146">
            <v>62</v>
          </cell>
          <cell r="T146">
            <v>61</v>
          </cell>
        </row>
        <row r="147">
          <cell r="J147">
            <v>280628</v>
          </cell>
          <cell r="K147" t="str">
            <v>美方郡　新温泉町</v>
          </cell>
          <cell r="L147">
            <v>1169</v>
          </cell>
          <cell r="M147">
            <v>36</v>
          </cell>
          <cell r="N147">
            <v>34</v>
          </cell>
          <cell r="O147">
            <v>2</v>
          </cell>
          <cell r="P147">
            <v>1</v>
          </cell>
          <cell r="Q147">
            <v>101</v>
          </cell>
          <cell r="R147">
            <v>207</v>
          </cell>
          <cell r="S147">
            <v>10</v>
          </cell>
          <cell r="T147">
            <v>8</v>
          </cell>
        </row>
        <row r="148">
          <cell r="J148">
            <v>280651</v>
          </cell>
          <cell r="K148" t="str">
            <v>養父市</v>
          </cell>
          <cell r="L148">
            <v>1667</v>
          </cell>
          <cell r="M148">
            <v>45</v>
          </cell>
          <cell r="N148">
            <v>56</v>
          </cell>
          <cell r="O148">
            <v>13</v>
          </cell>
          <cell r="P148">
            <v>4</v>
          </cell>
          <cell r="Q148">
            <v>153</v>
          </cell>
          <cell r="R148">
            <v>265</v>
          </cell>
          <cell r="S148">
            <v>88</v>
          </cell>
          <cell r="T148">
            <v>85</v>
          </cell>
        </row>
        <row r="149">
          <cell r="J149">
            <v>280701</v>
          </cell>
          <cell r="K149" t="str">
            <v>朝来市</v>
          </cell>
          <cell r="L149">
            <v>2024</v>
          </cell>
          <cell r="M149">
            <v>53</v>
          </cell>
          <cell r="N149">
            <v>49</v>
          </cell>
          <cell r="O149">
            <v>3</v>
          </cell>
          <cell r="P149">
            <v>3</v>
          </cell>
          <cell r="Q149">
            <v>187</v>
          </cell>
          <cell r="R149">
            <v>375</v>
          </cell>
          <cell r="S149">
            <v>52</v>
          </cell>
          <cell r="T149">
            <v>51</v>
          </cell>
        </row>
        <row r="150">
          <cell r="J150">
            <v>280735</v>
          </cell>
          <cell r="K150" t="str">
            <v>丹波市</v>
          </cell>
          <cell r="L150">
            <v>4017</v>
          </cell>
          <cell r="M150">
            <v>114</v>
          </cell>
          <cell r="N150">
            <v>121</v>
          </cell>
          <cell r="O150">
            <v>35</v>
          </cell>
          <cell r="P150">
            <v>27</v>
          </cell>
          <cell r="Q150">
            <v>364</v>
          </cell>
          <cell r="R150">
            <v>662</v>
          </cell>
          <cell r="S150">
            <v>147</v>
          </cell>
          <cell r="T150">
            <v>132</v>
          </cell>
        </row>
        <row r="151">
          <cell r="J151">
            <v>280792</v>
          </cell>
          <cell r="K151" t="str">
            <v>丹波篠山市</v>
          </cell>
          <cell r="L151">
            <v>2458</v>
          </cell>
          <cell r="M151">
            <v>66</v>
          </cell>
          <cell r="N151">
            <v>105</v>
          </cell>
          <cell r="O151">
            <v>58</v>
          </cell>
          <cell r="P151">
            <v>21</v>
          </cell>
          <cell r="Q151">
            <v>238</v>
          </cell>
          <cell r="R151">
            <v>481</v>
          </cell>
          <cell r="S151">
            <v>62</v>
          </cell>
          <cell r="T151">
            <v>53</v>
          </cell>
        </row>
        <row r="152">
          <cell r="J152">
            <v>280867</v>
          </cell>
          <cell r="K152" t="str">
            <v>淡路市</v>
          </cell>
          <cell r="L152">
            <v>3488</v>
          </cell>
          <cell r="M152">
            <v>115</v>
          </cell>
          <cell r="N152">
            <v>166</v>
          </cell>
          <cell r="O152">
            <v>60</v>
          </cell>
          <cell r="P152">
            <v>4</v>
          </cell>
          <cell r="Q152">
            <v>269</v>
          </cell>
          <cell r="R152">
            <v>627</v>
          </cell>
          <cell r="S152">
            <v>193</v>
          </cell>
          <cell r="T152">
            <v>153</v>
          </cell>
        </row>
        <row r="153">
          <cell r="J153">
            <v>280933</v>
          </cell>
          <cell r="K153" t="str">
            <v>南あわじ市</v>
          </cell>
          <cell r="L153">
            <v>4416</v>
          </cell>
          <cell r="M153">
            <v>166</v>
          </cell>
          <cell r="N153">
            <v>173</v>
          </cell>
          <cell r="O153">
            <v>9</v>
          </cell>
          <cell r="P153">
            <v>8</v>
          </cell>
          <cell r="Q153">
            <v>323</v>
          </cell>
          <cell r="R153">
            <v>641</v>
          </cell>
          <cell r="S153">
            <v>172</v>
          </cell>
          <cell r="T153">
            <v>115</v>
          </cell>
        </row>
        <row r="154">
          <cell r="J154">
            <v>280958</v>
          </cell>
          <cell r="K154" t="str">
            <v>豊岡市</v>
          </cell>
          <cell r="L154">
            <v>6380</v>
          </cell>
          <cell r="M154">
            <v>144</v>
          </cell>
          <cell r="N154">
            <v>185</v>
          </cell>
          <cell r="O154">
            <v>76</v>
          </cell>
          <cell r="P154">
            <v>41</v>
          </cell>
          <cell r="Q154">
            <v>442</v>
          </cell>
          <cell r="R154">
            <v>1011</v>
          </cell>
          <cell r="S154">
            <v>282</v>
          </cell>
          <cell r="T154">
            <v>282</v>
          </cell>
        </row>
        <row r="155">
          <cell r="J155">
            <v>283010</v>
          </cell>
          <cell r="K155" t="str">
            <v>兵庫食糧国民健康保険組合</v>
          </cell>
          <cell r="L155">
            <v>222</v>
          </cell>
          <cell r="M155">
            <v>12</v>
          </cell>
          <cell r="N155">
            <v>17</v>
          </cell>
          <cell r="O155">
            <v>0</v>
          </cell>
          <cell r="P155">
            <v>0</v>
          </cell>
          <cell r="Q155">
            <v>23</v>
          </cell>
          <cell r="R155">
            <v>17</v>
          </cell>
          <cell r="S155">
            <v>1</v>
          </cell>
          <cell r="T155">
            <v>2</v>
          </cell>
        </row>
        <row r="156">
          <cell r="J156">
            <v>283051</v>
          </cell>
          <cell r="K156" t="str">
            <v>兵庫県食品国民健康保険組合</v>
          </cell>
          <cell r="L156">
            <v>474</v>
          </cell>
          <cell r="M156">
            <v>35</v>
          </cell>
          <cell r="N156">
            <v>32</v>
          </cell>
          <cell r="O156">
            <v>0</v>
          </cell>
          <cell r="P156">
            <v>0</v>
          </cell>
          <cell r="Q156">
            <v>48</v>
          </cell>
          <cell r="R156">
            <v>38</v>
          </cell>
          <cell r="S156">
            <v>4</v>
          </cell>
          <cell r="T156">
            <v>5</v>
          </cell>
        </row>
        <row r="157">
          <cell r="J157">
            <v>283069</v>
          </cell>
          <cell r="K157" t="str">
            <v>兵庫県歯科医師国民健康保険組合</v>
          </cell>
          <cell r="L157">
            <v>2297</v>
          </cell>
          <cell r="M157">
            <v>107</v>
          </cell>
          <cell r="N157">
            <v>115</v>
          </cell>
          <cell r="O157">
            <v>2</v>
          </cell>
          <cell r="P157">
            <v>3</v>
          </cell>
          <cell r="Q157">
            <v>167</v>
          </cell>
          <cell r="R157">
            <v>106</v>
          </cell>
          <cell r="S157">
            <v>1</v>
          </cell>
          <cell r="T157">
            <v>4</v>
          </cell>
        </row>
        <row r="158">
          <cell r="J158">
            <v>283077</v>
          </cell>
          <cell r="K158" t="str">
            <v>兵庫県医師国民健康保険組合</v>
          </cell>
          <cell r="L158">
            <v>1748</v>
          </cell>
          <cell r="M158">
            <v>50</v>
          </cell>
          <cell r="N158">
            <v>79</v>
          </cell>
          <cell r="O158">
            <v>0</v>
          </cell>
          <cell r="P158">
            <v>0</v>
          </cell>
          <cell r="Q158">
            <v>113</v>
          </cell>
          <cell r="R158">
            <v>122</v>
          </cell>
          <cell r="S158">
            <v>0</v>
          </cell>
          <cell r="T158">
            <v>0</v>
          </cell>
        </row>
        <row r="159">
          <cell r="J159">
            <v>283085</v>
          </cell>
          <cell r="K159" t="str">
            <v>兵庫県薬剤師国民健康保険組合</v>
          </cell>
          <cell r="L159">
            <v>568</v>
          </cell>
          <cell r="M159">
            <v>7</v>
          </cell>
          <cell r="N159">
            <v>21</v>
          </cell>
          <cell r="O159">
            <v>0</v>
          </cell>
          <cell r="P159">
            <v>0</v>
          </cell>
          <cell r="Q159">
            <v>23</v>
          </cell>
          <cell r="R159">
            <v>33</v>
          </cell>
          <cell r="S159">
            <v>0</v>
          </cell>
          <cell r="T159">
            <v>0</v>
          </cell>
        </row>
        <row r="160">
          <cell r="J160">
            <v>283093</v>
          </cell>
          <cell r="K160" t="str">
            <v>兵庫県建設国民健康保険組合</v>
          </cell>
          <cell r="L160">
            <v>14921</v>
          </cell>
          <cell r="M160">
            <v>1777</v>
          </cell>
          <cell r="N160">
            <v>893</v>
          </cell>
          <cell r="O160">
            <v>96</v>
          </cell>
          <cell r="P160">
            <v>84</v>
          </cell>
          <cell r="Q160">
            <v>1469</v>
          </cell>
          <cell r="R160">
            <v>1225</v>
          </cell>
          <cell r="S160">
            <v>79</v>
          </cell>
          <cell r="T160">
            <v>97</v>
          </cell>
        </row>
        <row r="161">
          <cell r="J161">
            <v>284018</v>
          </cell>
          <cell r="K161" t="str">
            <v>神戸市東灘区</v>
          </cell>
          <cell r="L161">
            <v>8907</v>
          </cell>
          <cell r="M161">
            <v>188</v>
          </cell>
          <cell r="N161">
            <v>216</v>
          </cell>
          <cell r="O161">
            <v>18</v>
          </cell>
          <cell r="P161">
            <v>9</v>
          </cell>
          <cell r="Q161">
            <v>742</v>
          </cell>
          <cell r="R161">
            <v>1341</v>
          </cell>
          <cell r="S161">
            <v>85</v>
          </cell>
          <cell r="T161">
            <v>70</v>
          </cell>
        </row>
        <row r="162">
          <cell r="J162">
            <v>284026</v>
          </cell>
          <cell r="K162" t="str">
            <v>神戸市灘区</v>
          </cell>
          <cell r="L162">
            <v>5911</v>
          </cell>
          <cell r="M162">
            <v>162</v>
          </cell>
          <cell r="N162">
            <v>147</v>
          </cell>
          <cell r="O162">
            <v>14</v>
          </cell>
          <cell r="P162">
            <v>11</v>
          </cell>
          <cell r="Q162">
            <v>573</v>
          </cell>
          <cell r="R162">
            <v>880</v>
          </cell>
          <cell r="S162">
            <v>57</v>
          </cell>
          <cell r="T162">
            <v>43</v>
          </cell>
        </row>
        <row r="163">
          <cell r="J163">
            <v>284034</v>
          </cell>
          <cell r="K163" t="str">
            <v>神戸市中央区</v>
          </cell>
          <cell r="L163">
            <v>5804</v>
          </cell>
          <cell r="M163">
            <v>183</v>
          </cell>
          <cell r="N163">
            <v>182</v>
          </cell>
          <cell r="O163">
            <v>29</v>
          </cell>
          <cell r="P163">
            <v>14</v>
          </cell>
          <cell r="Q163">
            <v>485</v>
          </cell>
          <cell r="R163">
            <v>810</v>
          </cell>
          <cell r="S163">
            <v>85</v>
          </cell>
          <cell r="T163">
            <v>74</v>
          </cell>
        </row>
        <row r="164">
          <cell r="J164">
            <v>284059</v>
          </cell>
          <cell r="K164" t="str">
            <v>神戸市兵庫区</v>
          </cell>
          <cell r="L164">
            <v>4423</v>
          </cell>
          <cell r="M164">
            <v>155</v>
          </cell>
          <cell r="N164">
            <v>153</v>
          </cell>
          <cell r="O164">
            <v>32</v>
          </cell>
          <cell r="P164">
            <v>12</v>
          </cell>
          <cell r="Q164">
            <v>385</v>
          </cell>
          <cell r="R164">
            <v>679</v>
          </cell>
          <cell r="S164">
            <v>118</v>
          </cell>
          <cell r="T164">
            <v>93</v>
          </cell>
        </row>
        <row r="165">
          <cell r="J165">
            <v>284067</v>
          </cell>
          <cell r="K165" t="str">
            <v>神戸市長田区</v>
          </cell>
          <cell r="L165">
            <v>4639</v>
          </cell>
          <cell r="M165">
            <v>166</v>
          </cell>
          <cell r="N165">
            <v>168</v>
          </cell>
          <cell r="O165">
            <v>29</v>
          </cell>
          <cell r="P165">
            <v>15</v>
          </cell>
          <cell r="Q165">
            <v>381</v>
          </cell>
          <cell r="R165">
            <v>781</v>
          </cell>
          <cell r="S165">
            <v>71</v>
          </cell>
          <cell r="T165">
            <v>54</v>
          </cell>
        </row>
        <row r="166">
          <cell r="J166">
            <v>284075</v>
          </cell>
          <cell r="K166" t="str">
            <v>神戸市須磨区</v>
          </cell>
          <cell r="L166">
            <v>3611</v>
          </cell>
          <cell r="M166">
            <v>88</v>
          </cell>
          <cell r="N166">
            <v>91</v>
          </cell>
          <cell r="O166">
            <v>15</v>
          </cell>
          <cell r="P166">
            <v>11</v>
          </cell>
          <cell r="Q166">
            <v>287</v>
          </cell>
          <cell r="R166">
            <v>617</v>
          </cell>
          <cell r="S166">
            <v>35</v>
          </cell>
          <cell r="T166">
            <v>31</v>
          </cell>
        </row>
        <row r="167">
          <cell r="J167">
            <v>284083</v>
          </cell>
          <cell r="K167" t="str">
            <v>神戸市垂水区</v>
          </cell>
          <cell r="L167">
            <v>11124</v>
          </cell>
          <cell r="M167">
            <v>193</v>
          </cell>
          <cell r="N167">
            <v>250</v>
          </cell>
          <cell r="O167">
            <v>25</v>
          </cell>
          <cell r="P167">
            <v>13</v>
          </cell>
          <cell r="Q167">
            <v>982</v>
          </cell>
          <cell r="R167">
            <v>1870</v>
          </cell>
          <cell r="S167">
            <v>138</v>
          </cell>
          <cell r="T167">
            <v>113</v>
          </cell>
        </row>
        <row r="168">
          <cell r="J168">
            <v>284091</v>
          </cell>
          <cell r="K168" t="str">
            <v>神戸市北区</v>
          </cell>
          <cell r="L168">
            <v>11416</v>
          </cell>
          <cell r="M168">
            <v>203</v>
          </cell>
          <cell r="N168">
            <v>210</v>
          </cell>
          <cell r="O168">
            <v>17</v>
          </cell>
          <cell r="P168">
            <v>11</v>
          </cell>
          <cell r="Q168">
            <v>1053</v>
          </cell>
          <cell r="R168">
            <v>1957</v>
          </cell>
          <cell r="S168">
            <v>121</v>
          </cell>
          <cell r="T168">
            <v>105</v>
          </cell>
        </row>
        <row r="169">
          <cell r="J169">
            <v>284109</v>
          </cell>
          <cell r="K169" t="str">
            <v>神戸市須磨区北須磨地区</v>
          </cell>
          <cell r="L169">
            <v>5512</v>
          </cell>
          <cell r="M169">
            <v>94</v>
          </cell>
          <cell r="N169">
            <v>96</v>
          </cell>
          <cell r="O169">
            <v>14</v>
          </cell>
          <cell r="P169">
            <v>8</v>
          </cell>
          <cell r="Q169">
            <v>484</v>
          </cell>
          <cell r="R169">
            <v>915</v>
          </cell>
          <cell r="S169">
            <v>80</v>
          </cell>
          <cell r="T169">
            <v>85</v>
          </cell>
        </row>
        <row r="170">
          <cell r="J170">
            <v>284117</v>
          </cell>
          <cell r="K170" t="str">
            <v>神戸市西区</v>
          </cell>
          <cell r="L170">
            <v>13864</v>
          </cell>
          <cell r="M170">
            <v>214</v>
          </cell>
          <cell r="N170">
            <v>283</v>
          </cell>
          <cell r="O170">
            <v>17</v>
          </cell>
          <cell r="P170">
            <v>7</v>
          </cell>
          <cell r="Q170">
            <v>1284</v>
          </cell>
          <cell r="R170">
            <v>2509</v>
          </cell>
          <cell r="S170">
            <v>155</v>
          </cell>
          <cell r="T170">
            <v>137</v>
          </cell>
        </row>
      </sheetData>
      <sheetData sheetId="1">
        <row r="8">
          <cell r="E8">
            <v>8923</v>
          </cell>
        </row>
        <row r="34">
          <cell r="E34">
            <v>423</v>
          </cell>
        </row>
        <row r="36">
          <cell r="E36">
            <v>528</v>
          </cell>
        </row>
        <row r="37">
          <cell r="E37">
            <v>292</v>
          </cell>
        </row>
        <row r="38">
          <cell r="E38">
            <v>0</v>
          </cell>
        </row>
        <row r="39">
          <cell r="E39">
            <v>0</v>
          </cell>
        </row>
        <row r="41">
          <cell r="E41">
            <v>11</v>
          </cell>
        </row>
        <row r="42">
          <cell r="E42">
            <v>0</v>
          </cell>
        </row>
        <row r="43">
          <cell r="E43">
            <v>0</v>
          </cell>
        </row>
        <row r="45">
          <cell r="E45">
            <v>1081</v>
          </cell>
        </row>
        <row r="47">
          <cell r="E47">
            <v>2633</v>
          </cell>
        </row>
        <row r="48">
          <cell r="E48">
            <v>825</v>
          </cell>
        </row>
        <row r="50">
          <cell r="E50">
            <v>593</v>
          </cell>
        </row>
      </sheetData>
      <sheetData sheetId="2">
        <row r="8">
          <cell r="E8">
            <v>12480</v>
          </cell>
        </row>
        <row r="34">
          <cell r="E34">
            <v>83</v>
          </cell>
        </row>
        <row r="36">
          <cell r="E36">
            <v>204</v>
          </cell>
        </row>
        <row r="37">
          <cell r="E37">
            <v>57</v>
          </cell>
        </row>
        <row r="38">
          <cell r="E38">
            <v>0</v>
          </cell>
        </row>
        <row r="39">
          <cell r="E39">
            <v>0</v>
          </cell>
        </row>
        <row r="41">
          <cell r="E41">
            <v>2</v>
          </cell>
        </row>
        <row r="42">
          <cell r="E42">
            <v>0</v>
          </cell>
        </row>
        <row r="43">
          <cell r="E43">
            <v>0</v>
          </cell>
        </row>
        <row r="45">
          <cell r="E45">
            <v>604</v>
          </cell>
        </row>
        <row r="47">
          <cell r="E47">
            <v>1790</v>
          </cell>
        </row>
        <row r="48">
          <cell r="E48">
            <v>411</v>
          </cell>
        </row>
        <row r="50">
          <cell r="E50">
            <v>280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5"/>
  <sheetViews>
    <sheetView tabSelected="1" zoomScaleNormal="100" workbookViewId="0">
      <selection activeCell="I18" sqref="I18"/>
    </sheetView>
  </sheetViews>
  <sheetFormatPr defaultRowHeight="13.5" x14ac:dyDescent="0.15"/>
  <cols>
    <col min="1" max="1" width="8.5" style="25" customWidth="1"/>
    <col min="2" max="2" width="32.625" style="26" customWidth="1"/>
    <col min="3" max="3" width="17.375" style="1" bestFit="1" customWidth="1"/>
    <col min="4" max="4" width="10.875" style="2" customWidth="1"/>
    <col min="5" max="5" width="10.875" style="3" customWidth="1"/>
    <col min="6" max="9" width="10.875" style="2" customWidth="1"/>
    <col min="10" max="10" width="10.875" style="3" customWidth="1"/>
    <col min="11" max="13" width="10.875" style="2" customWidth="1"/>
    <col min="14" max="14" width="10.875" style="3" customWidth="1"/>
    <col min="15" max="15" width="10.875" style="2" customWidth="1"/>
    <col min="16" max="16" width="10.875" style="3" customWidth="1"/>
    <col min="17" max="18" width="10.875" style="2" customWidth="1"/>
    <col min="19" max="19" width="10.875" style="3" customWidth="1"/>
    <col min="20" max="20" width="10.875" style="2" customWidth="1"/>
    <col min="21" max="21" width="10.875" style="3" customWidth="1"/>
    <col min="22" max="23" width="10.875" style="2" customWidth="1"/>
    <col min="24" max="24" width="10.875" style="26" customWidth="1"/>
    <col min="25" max="256" width="9" style="6"/>
    <col min="257" max="257" width="8.5" style="6" customWidth="1"/>
    <col min="258" max="258" width="32.625" style="6" customWidth="1"/>
    <col min="259" max="259" width="17.375" style="6" bestFit="1" customWidth="1"/>
    <col min="260" max="280" width="10.875" style="6" customWidth="1"/>
    <col min="281" max="512" width="9" style="6"/>
    <col min="513" max="513" width="8.5" style="6" customWidth="1"/>
    <col min="514" max="514" width="32.625" style="6" customWidth="1"/>
    <col min="515" max="515" width="17.375" style="6" bestFit="1" customWidth="1"/>
    <col min="516" max="536" width="10.875" style="6" customWidth="1"/>
    <col min="537" max="768" width="9" style="6"/>
    <col min="769" max="769" width="8.5" style="6" customWidth="1"/>
    <col min="770" max="770" width="32.625" style="6" customWidth="1"/>
    <col min="771" max="771" width="17.375" style="6" bestFit="1" customWidth="1"/>
    <col min="772" max="792" width="10.875" style="6" customWidth="1"/>
    <col min="793" max="1024" width="9" style="6"/>
    <col min="1025" max="1025" width="8.5" style="6" customWidth="1"/>
    <col min="1026" max="1026" width="32.625" style="6" customWidth="1"/>
    <col min="1027" max="1027" width="17.375" style="6" bestFit="1" customWidth="1"/>
    <col min="1028" max="1048" width="10.875" style="6" customWidth="1"/>
    <col min="1049" max="1280" width="9" style="6"/>
    <col min="1281" max="1281" width="8.5" style="6" customWidth="1"/>
    <col min="1282" max="1282" width="32.625" style="6" customWidth="1"/>
    <col min="1283" max="1283" width="17.375" style="6" bestFit="1" customWidth="1"/>
    <col min="1284" max="1304" width="10.875" style="6" customWidth="1"/>
    <col min="1305" max="1536" width="9" style="6"/>
    <col min="1537" max="1537" width="8.5" style="6" customWidth="1"/>
    <col min="1538" max="1538" width="32.625" style="6" customWidth="1"/>
    <col min="1539" max="1539" width="17.375" style="6" bestFit="1" customWidth="1"/>
    <col min="1540" max="1560" width="10.875" style="6" customWidth="1"/>
    <col min="1561" max="1792" width="9" style="6"/>
    <col min="1793" max="1793" width="8.5" style="6" customWidth="1"/>
    <col min="1794" max="1794" width="32.625" style="6" customWidth="1"/>
    <col min="1795" max="1795" width="17.375" style="6" bestFit="1" customWidth="1"/>
    <col min="1796" max="1816" width="10.875" style="6" customWidth="1"/>
    <col min="1817" max="2048" width="9" style="6"/>
    <col min="2049" max="2049" width="8.5" style="6" customWidth="1"/>
    <col min="2050" max="2050" width="32.625" style="6" customWidth="1"/>
    <col min="2051" max="2051" width="17.375" style="6" bestFit="1" customWidth="1"/>
    <col min="2052" max="2072" width="10.875" style="6" customWidth="1"/>
    <col min="2073" max="2304" width="9" style="6"/>
    <col min="2305" max="2305" width="8.5" style="6" customWidth="1"/>
    <col min="2306" max="2306" width="32.625" style="6" customWidth="1"/>
    <col min="2307" max="2307" width="17.375" style="6" bestFit="1" customWidth="1"/>
    <col min="2308" max="2328" width="10.875" style="6" customWidth="1"/>
    <col min="2329" max="2560" width="9" style="6"/>
    <col min="2561" max="2561" width="8.5" style="6" customWidth="1"/>
    <col min="2562" max="2562" width="32.625" style="6" customWidth="1"/>
    <col min="2563" max="2563" width="17.375" style="6" bestFit="1" customWidth="1"/>
    <col min="2564" max="2584" width="10.875" style="6" customWidth="1"/>
    <col min="2585" max="2816" width="9" style="6"/>
    <col min="2817" max="2817" width="8.5" style="6" customWidth="1"/>
    <col min="2818" max="2818" width="32.625" style="6" customWidth="1"/>
    <col min="2819" max="2819" width="17.375" style="6" bestFit="1" customWidth="1"/>
    <col min="2820" max="2840" width="10.875" style="6" customWidth="1"/>
    <col min="2841" max="3072" width="9" style="6"/>
    <col min="3073" max="3073" width="8.5" style="6" customWidth="1"/>
    <col min="3074" max="3074" width="32.625" style="6" customWidth="1"/>
    <col min="3075" max="3075" width="17.375" style="6" bestFit="1" customWidth="1"/>
    <col min="3076" max="3096" width="10.875" style="6" customWidth="1"/>
    <col min="3097" max="3328" width="9" style="6"/>
    <col min="3329" max="3329" width="8.5" style="6" customWidth="1"/>
    <col min="3330" max="3330" width="32.625" style="6" customWidth="1"/>
    <col min="3331" max="3331" width="17.375" style="6" bestFit="1" customWidth="1"/>
    <col min="3332" max="3352" width="10.875" style="6" customWidth="1"/>
    <col min="3353" max="3584" width="9" style="6"/>
    <col min="3585" max="3585" width="8.5" style="6" customWidth="1"/>
    <col min="3586" max="3586" width="32.625" style="6" customWidth="1"/>
    <col min="3587" max="3587" width="17.375" style="6" bestFit="1" customWidth="1"/>
    <col min="3588" max="3608" width="10.875" style="6" customWidth="1"/>
    <col min="3609" max="3840" width="9" style="6"/>
    <col min="3841" max="3841" width="8.5" style="6" customWidth="1"/>
    <col min="3842" max="3842" width="32.625" style="6" customWidth="1"/>
    <col min="3843" max="3843" width="17.375" style="6" bestFit="1" customWidth="1"/>
    <col min="3844" max="3864" width="10.875" style="6" customWidth="1"/>
    <col min="3865" max="4096" width="9" style="6"/>
    <col min="4097" max="4097" width="8.5" style="6" customWidth="1"/>
    <col min="4098" max="4098" width="32.625" style="6" customWidth="1"/>
    <col min="4099" max="4099" width="17.375" style="6" bestFit="1" customWidth="1"/>
    <col min="4100" max="4120" width="10.875" style="6" customWidth="1"/>
    <col min="4121" max="4352" width="9" style="6"/>
    <col min="4353" max="4353" width="8.5" style="6" customWidth="1"/>
    <col min="4354" max="4354" width="32.625" style="6" customWidth="1"/>
    <col min="4355" max="4355" width="17.375" style="6" bestFit="1" customWidth="1"/>
    <col min="4356" max="4376" width="10.875" style="6" customWidth="1"/>
    <col min="4377" max="4608" width="9" style="6"/>
    <col min="4609" max="4609" width="8.5" style="6" customWidth="1"/>
    <col min="4610" max="4610" width="32.625" style="6" customWidth="1"/>
    <col min="4611" max="4611" width="17.375" style="6" bestFit="1" customWidth="1"/>
    <col min="4612" max="4632" width="10.875" style="6" customWidth="1"/>
    <col min="4633" max="4864" width="9" style="6"/>
    <col min="4865" max="4865" width="8.5" style="6" customWidth="1"/>
    <col min="4866" max="4866" width="32.625" style="6" customWidth="1"/>
    <col min="4867" max="4867" width="17.375" style="6" bestFit="1" customWidth="1"/>
    <col min="4868" max="4888" width="10.875" style="6" customWidth="1"/>
    <col min="4889" max="5120" width="9" style="6"/>
    <col min="5121" max="5121" width="8.5" style="6" customWidth="1"/>
    <col min="5122" max="5122" width="32.625" style="6" customWidth="1"/>
    <col min="5123" max="5123" width="17.375" style="6" bestFit="1" customWidth="1"/>
    <col min="5124" max="5144" width="10.875" style="6" customWidth="1"/>
    <col min="5145" max="5376" width="9" style="6"/>
    <col min="5377" max="5377" width="8.5" style="6" customWidth="1"/>
    <col min="5378" max="5378" width="32.625" style="6" customWidth="1"/>
    <col min="5379" max="5379" width="17.375" style="6" bestFit="1" customWidth="1"/>
    <col min="5380" max="5400" width="10.875" style="6" customWidth="1"/>
    <col min="5401" max="5632" width="9" style="6"/>
    <col min="5633" max="5633" width="8.5" style="6" customWidth="1"/>
    <col min="5634" max="5634" width="32.625" style="6" customWidth="1"/>
    <col min="5635" max="5635" width="17.375" style="6" bestFit="1" customWidth="1"/>
    <col min="5636" max="5656" width="10.875" style="6" customWidth="1"/>
    <col min="5657" max="5888" width="9" style="6"/>
    <col min="5889" max="5889" width="8.5" style="6" customWidth="1"/>
    <col min="5890" max="5890" width="32.625" style="6" customWidth="1"/>
    <col min="5891" max="5891" width="17.375" style="6" bestFit="1" customWidth="1"/>
    <col min="5892" max="5912" width="10.875" style="6" customWidth="1"/>
    <col min="5913" max="6144" width="9" style="6"/>
    <col min="6145" max="6145" width="8.5" style="6" customWidth="1"/>
    <col min="6146" max="6146" width="32.625" style="6" customWidth="1"/>
    <col min="6147" max="6147" width="17.375" style="6" bestFit="1" customWidth="1"/>
    <col min="6148" max="6168" width="10.875" style="6" customWidth="1"/>
    <col min="6169" max="6400" width="9" style="6"/>
    <col min="6401" max="6401" width="8.5" style="6" customWidth="1"/>
    <col min="6402" max="6402" width="32.625" style="6" customWidth="1"/>
    <col min="6403" max="6403" width="17.375" style="6" bestFit="1" customWidth="1"/>
    <col min="6404" max="6424" width="10.875" style="6" customWidth="1"/>
    <col min="6425" max="6656" width="9" style="6"/>
    <col min="6657" max="6657" width="8.5" style="6" customWidth="1"/>
    <col min="6658" max="6658" width="32.625" style="6" customWidth="1"/>
    <col min="6659" max="6659" width="17.375" style="6" bestFit="1" customWidth="1"/>
    <col min="6660" max="6680" width="10.875" style="6" customWidth="1"/>
    <col min="6681" max="6912" width="9" style="6"/>
    <col min="6913" max="6913" width="8.5" style="6" customWidth="1"/>
    <col min="6914" max="6914" width="32.625" style="6" customWidth="1"/>
    <col min="6915" max="6915" width="17.375" style="6" bestFit="1" customWidth="1"/>
    <col min="6916" max="6936" width="10.875" style="6" customWidth="1"/>
    <col min="6937" max="7168" width="9" style="6"/>
    <col min="7169" max="7169" width="8.5" style="6" customWidth="1"/>
    <col min="7170" max="7170" width="32.625" style="6" customWidth="1"/>
    <col min="7171" max="7171" width="17.375" style="6" bestFit="1" customWidth="1"/>
    <col min="7172" max="7192" width="10.875" style="6" customWidth="1"/>
    <col min="7193" max="7424" width="9" style="6"/>
    <col min="7425" max="7425" width="8.5" style="6" customWidth="1"/>
    <col min="7426" max="7426" width="32.625" style="6" customWidth="1"/>
    <col min="7427" max="7427" width="17.375" style="6" bestFit="1" customWidth="1"/>
    <col min="7428" max="7448" width="10.875" style="6" customWidth="1"/>
    <col min="7449" max="7680" width="9" style="6"/>
    <col min="7681" max="7681" width="8.5" style="6" customWidth="1"/>
    <col min="7682" max="7682" width="32.625" style="6" customWidth="1"/>
    <col min="7683" max="7683" width="17.375" style="6" bestFit="1" customWidth="1"/>
    <col min="7684" max="7704" width="10.875" style="6" customWidth="1"/>
    <col min="7705" max="7936" width="9" style="6"/>
    <col min="7937" max="7937" width="8.5" style="6" customWidth="1"/>
    <col min="7938" max="7938" width="32.625" style="6" customWidth="1"/>
    <col min="7939" max="7939" width="17.375" style="6" bestFit="1" customWidth="1"/>
    <col min="7940" max="7960" width="10.875" style="6" customWidth="1"/>
    <col min="7961" max="8192" width="9" style="6"/>
    <col min="8193" max="8193" width="8.5" style="6" customWidth="1"/>
    <col min="8194" max="8194" width="32.625" style="6" customWidth="1"/>
    <col min="8195" max="8195" width="17.375" style="6" bestFit="1" customWidth="1"/>
    <col min="8196" max="8216" width="10.875" style="6" customWidth="1"/>
    <col min="8217" max="8448" width="9" style="6"/>
    <col min="8449" max="8449" width="8.5" style="6" customWidth="1"/>
    <col min="8450" max="8450" width="32.625" style="6" customWidth="1"/>
    <col min="8451" max="8451" width="17.375" style="6" bestFit="1" customWidth="1"/>
    <col min="8452" max="8472" width="10.875" style="6" customWidth="1"/>
    <col min="8473" max="8704" width="9" style="6"/>
    <col min="8705" max="8705" width="8.5" style="6" customWidth="1"/>
    <col min="8706" max="8706" width="32.625" style="6" customWidth="1"/>
    <col min="8707" max="8707" width="17.375" style="6" bestFit="1" customWidth="1"/>
    <col min="8708" max="8728" width="10.875" style="6" customWidth="1"/>
    <col min="8729" max="8960" width="9" style="6"/>
    <col min="8961" max="8961" width="8.5" style="6" customWidth="1"/>
    <col min="8962" max="8962" width="32.625" style="6" customWidth="1"/>
    <col min="8963" max="8963" width="17.375" style="6" bestFit="1" customWidth="1"/>
    <col min="8964" max="8984" width="10.875" style="6" customWidth="1"/>
    <col min="8985" max="9216" width="9" style="6"/>
    <col min="9217" max="9217" width="8.5" style="6" customWidth="1"/>
    <col min="9218" max="9218" width="32.625" style="6" customWidth="1"/>
    <col min="9219" max="9219" width="17.375" style="6" bestFit="1" customWidth="1"/>
    <col min="9220" max="9240" width="10.875" style="6" customWidth="1"/>
    <col min="9241" max="9472" width="9" style="6"/>
    <col min="9473" max="9473" width="8.5" style="6" customWidth="1"/>
    <col min="9474" max="9474" width="32.625" style="6" customWidth="1"/>
    <col min="9475" max="9475" width="17.375" style="6" bestFit="1" customWidth="1"/>
    <col min="9476" max="9496" width="10.875" style="6" customWidth="1"/>
    <col min="9497" max="9728" width="9" style="6"/>
    <col min="9729" max="9729" width="8.5" style="6" customWidth="1"/>
    <col min="9730" max="9730" width="32.625" style="6" customWidth="1"/>
    <col min="9731" max="9731" width="17.375" style="6" bestFit="1" customWidth="1"/>
    <col min="9732" max="9752" width="10.875" style="6" customWidth="1"/>
    <col min="9753" max="9984" width="9" style="6"/>
    <col min="9985" max="9985" width="8.5" style="6" customWidth="1"/>
    <col min="9986" max="9986" width="32.625" style="6" customWidth="1"/>
    <col min="9987" max="9987" width="17.375" style="6" bestFit="1" customWidth="1"/>
    <col min="9988" max="10008" width="10.875" style="6" customWidth="1"/>
    <col min="10009" max="10240" width="9" style="6"/>
    <col min="10241" max="10241" width="8.5" style="6" customWidth="1"/>
    <col min="10242" max="10242" width="32.625" style="6" customWidth="1"/>
    <col min="10243" max="10243" width="17.375" style="6" bestFit="1" customWidth="1"/>
    <col min="10244" max="10264" width="10.875" style="6" customWidth="1"/>
    <col min="10265" max="10496" width="9" style="6"/>
    <col min="10497" max="10497" width="8.5" style="6" customWidth="1"/>
    <col min="10498" max="10498" width="32.625" style="6" customWidth="1"/>
    <col min="10499" max="10499" width="17.375" style="6" bestFit="1" customWidth="1"/>
    <col min="10500" max="10520" width="10.875" style="6" customWidth="1"/>
    <col min="10521" max="10752" width="9" style="6"/>
    <col min="10753" max="10753" width="8.5" style="6" customWidth="1"/>
    <col min="10754" max="10754" width="32.625" style="6" customWidth="1"/>
    <col min="10755" max="10755" width="17.375" style="6" bestFit="1" customWidth="1"/>
    <col min="10756" max="10776" width="10.875" style="6" customWidth="1"/>
    <col min="10777" max="11008" width="9" style="6"/>
    <col min="11009" max="11009" width="8.5" style="6" customWidth="1"/>
    <col min="11010" max="11010" width="32.625" style="6" customWidth="1"/>
    <col min="11011" max="11011" width="17.375" style="6" bestFit="1" customWidth="1"/>
    <col min="11012" max="11032" width="10.875" style="6" customWidth="1"/>
    <col min="11033" max="11264" width="9" style="6"/>
    <col min="11265" max="11265" width="8.5" style="6" customWidth="1"/>
    <col min="11266" max="11266" width="32.625" style="6" customWidth="1"/>
    <col min="11267" max="11267" width="17.375" style="6" bestFit="1" customWidth="1"/>
    <col min="11268" max="11288" width="10.875" style="6" customWidth="1"/>
    <col min="11289" max="11520" width="9" style="6"/>
    <col min="11521" max="11521" width="8.5" style="6" customWidth="1"/>
    <col min="11522" max="11522" width="32.625" style="6" customWidth="1"/>
    <col min="11523" max="11523" width="17.375" style="6" bestFit="1" customWidth="1"/>
    <col min="11524" max="11544" width="10.875" style="6" customWidth="1"/>
    <col min="11545" max="11776" width="9" style="6"/>
    <col min="11777" max="11777" width="8.5" style="6" customWidth="1"/>
    <col min="11778" max="11778" width="32.625" style="6" customWidth="1"/>
    <col min="11779" max="11779" width="17.375" style="6" bestFit="1" customWidth="1"/>
    <col min="11780" max="11800" width="10.875" style="6" customWidth="1"/>
    <col min="11801" max="12032" width="9" style="6"/>
    <col min="12033" max="12033" width="8.5" style="6" customWidth="1"/>
    <col min="12034" max="12034" width="32.625" style="6" customWidth="1"/>
    <col min="12035" max="12035" width="17.375" style="6" bestFit="1" customWidth="1"/>
    <col min="12036" max="12056" width="10.875" style="6" customWidth="1"/>
    <col min="12057" max="12288" width="9" style="6"/>
    <col min="12289" max="12289" width="8.5" style="6" customWidth="1"/>
    <col min="12290" max="12290" width="32.625" style="6" customWidth="1"/>
    <col min="12291" max="12291" width="17.375" style="6" bestFit="1" customWidth="1"/>
    <col min="12292" max="12312" width="10.875" style="6" customWidth="1"/>
    <col min="12313" max="12544" width="9" style="6"/>
    <col min="12545" max="12545" width="8.5" style="6" customWidth="1"/>
    <col min="12546" max="12546" width="32.625" style="6" customWidth="1"/>
    <col min="12547" max="12547" width="17.375" style="6" bestFit="1" customWidth="1"/>
    <col min="12548" max="12568" width="10.875" style="6" customWidth="1"/>
    <col min="12569" max="12800" width="9" style="6"/>
    <col min="12801" max="12801" width="8.5" style="6" customWidth="1"/>
    <col min="12802" max="12802" width="32.625" style="6" customWidth="1"/>
    <col min="12803" max="12803" width="17.375" style="6" bestFit="1" customWidth="1"/>
    <col min="12804" max="12824" width="10.875" style="6" customWidth="1"/>
    <col min="12825" max="13056" width="9" style="6"/>
    <col min="13057" max="13057" width="8.5" style="6" customWidth="1"/>
    <col min="13058" max="13058" width="32.625" style="6" customWidth="1"/>
    <col min="13059" max="13059" width="17.375" style="6" bestFit="1" customWidth="1"/>
    <col min="13060" max="13080" width="10.875" style="6" customWidth="1"/>
    <col min="13081" max="13312" width="9" style="6"/>
    <col min="13313" max="13313" width="8.5" style="6" customWidth="1"/>
    <col min="13314" max="13314" width="32.625" style="6" customWidth="1"/>
    <col min="13315" max="13315" width="17.375" style="6" bestFit="1" customWidth="1"/>
    <col min="13316" max="13336" width="10.875" style="6" customWidth="1"/>
    <col min="13337" max="13568" width="9" style="6"/>
    <col min="13569" max="13569" width="8.5" style="6" customWidth="1"/>
    <col min="13570" max="13570" width="32.625" style="6" customWidth="1"/>
    <col min="13571" max="13571" width="17.375" style="6" bestFit="1" customWidth="1"/>
    <col min="13572" max="13592" width="10.875" style="6" customWidth="1"/>
    <col min="13593" max="13824" width="9" style="6"/>
    <col min="13825" max="13825" width="8.5" style="6" customWidth="1"/>
    <col min="13826" max="13826" width="32.625" style="6" customWidth="1"/>
    <col min="13827" max="13827" width="17.375" style="6" bestFit="1" customWidth="1"/>
    <col min="13828" max="13848" width="10.875" style="6" customWidth="1"/>
    <col min="13849" max="14080" width="9" style="6"/>
    <col min="14081" max="14081" width="8.5" style="6" customWidth="1"/>
    <col min="14082" max="14082" width="32.625" style="6" customWidth="1"/>
    <col min="14083" max="14083" width="17.375" style="6" bestFit="1" customWidth="1"/>
    <col min="14084" max="14104" width="10.875" style="6" customWidth="1"/>
    <col min="14105" max="14336" width="9" style="6"/>
    <col min="14337" max="14337" width="8.5" style="6" customWidth="1"/>
    <col min="14338" max="14338" width="32.625" style="6" customWidth="1"/>
    <col min="14339" max="14339" width="17.375" style="6" bestFit="1" customWidth="1"/>
    <col min="14340" max="14360" width="10.875" style="6" customWidth="1"/>
    <col min="14361" max="14592" width="9" style="6"/>
    <col min="14593" max="14593" width="8.5" style="6" customWidth="1"/>
    <col min="14594" max="14594" width="32.625" style="6" customWidth="1"/>
    <col min="14595" max="14595" width="17.375" style="6" bestFit="1" customWidth="1"/>
    <col min="14596" max="14616" width="10.875" style="6" customWidth="1"/>
    <col min="14617" max="14848" width="9" style="6"/>
    <col min="14849" max="14849" width="8.5" style="6" customWidth="1"/>
    <col min="14850" max="14850" width="32.625" style="6" customWidth="1"/>
    <col min="14851" max="14851" width="17.375" style="6" bestFit="1" customWidth="1"/>
    <col min="14852" max="14872" width="10.875" style="6" customWidth="1"/>
    <col min="14873" max="15104" width="9" style="6"/>
    <col min="15105" max="15105" width="8.5" style="6" customWidth="1"/>
    <col min="15106" max="15106" width="32.625" style="6" customWidth="1"/>
    <col min="15107" max="15107" width="17.375" style="6" bestFit="1" customWidth="1"/>
    <col min="15108" max="15128" width="10.875" style="6" customWidth="1"/>
    <col min="15129" max="15360" width="9" style="6"/>
    <col min="15361" max="15361" width="8.5" style="6" customWidth="1"/>
    <col min="15362" max="15362" width="32.625" style="6" customWidth="1"/>
    <col min="15363" max="15363" width="17.375" style="6" bestFit="1" customWidth="1"/>
    <col min="15364" max="15384" width="10.875" style="6" customWidth="1"/>
    <col min="15385" max="15616" width="9" style="6"/>
    <col min="15617" max="15617" width="8.5" style="6" customWidth="1"/>
    <col min="15618" max="15618" width="32.625" style="6" customWidth="1"/>
    <col min="15619" max="15619" width="17.375" style="6" bestFit="1" customWidth="1"/>
    <col min="15620" max="15640" width="10.875" style="6" customWidth="1"/>
    <col min="15641" max="15872" width="9" style="6"/>
    <col min="15873" max="15873" width="8.5" style="6" customWidth="1"/>
    <col min="15874" max="15874" width="32.625" style="6" customWidth="1"/>
    <col min="15875" max="15875" width="17.375" style="6" bestFit="1" customWidth="1"/>
    <col min="15876" max="15896" width="10.875" style="6" customWidth="1"/>
    <col min="15897" max="16128" width="9" style="6"/>
    <col min="16129" max="16129" width="8.5" style="6" customWidth="1"/>
    <col min="16130" max="16130" width="32.625" style="6" customWidth="1"/>
    <col min="16131" max="16131" width="17.375" style="6" bestFit="1" customWidth="1"/>
    <col min="16132" max="16152" width="10.875" style="6" customWidth="1"/>
    <col min="16153" max="16384" width="9" style="6"/>
  </cols>
  <sheetData>
    <row r="1" spans="1:24" x14ac:dyDescent="0.15">
      <c r="A1" s="29" t="s">
        <v>0</v>
      </c>
      <c r="B1" s="29"/>
      <c r="V1" s="4"/>
      <c r="W1" s="4"/>
      <c r="X1" s="5"/>
    </row>
    <row r="2" spans="1:24" x14ac:dyDescent="0.15">
      <c r="A2" s="41" t="s">
        <v>1</v>
      </c>
      <c r="B2" s="42"/>
      <c r="C2" s="44" t="s">
        <v>2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6"/>
      <c r="W2" s="46"/>
      <c r="X2" s="47"/>
    </row>
    <row r="3" spans="1:24" s="10" customFormat="1" x14ac:dyDescent="0.15">
      <c r="A3" s="42"/>
      <c r="B3" s="42"/>
      <c r="C3" s="7">
        <v>1</v>
      </c>
      <c r="D3" s="8">
        <v>30</v>
      </c>
      <c r="E3" s="9">
        <v>31</v>
      </c>
      <c r="F3" s="8">
        <v>32</v>
      </c>
      <c r="G3" s="8">
        <v>33</v>
      </c>
      <c r="H3" s="8">
        <v>34</v>
      </c>
      <c r="I3" s="8">
        <v>35</v>
      </c>
      <c r="J3" s="9">
        <v>36</v>
      </c>
      <c r="K3" s="8">
        <v>37</v>
      </c>
      <c r="L3" s="9">
        <v>38</v>
      </c>
      <c r="M3" s="8">
        <v>39</v>
      </c>
      <c r="N3" s="9">
        <v>40</v>
      </c>
      <c r="O3" s="8">
        <v>41</v>
      </c>
      <c r="P3" s="9">
        <v>42</v>
      </c>
      <c r="Q3" s="8">
        <v>43</v>
      </c>
      <c r="R3" s="9">
        <v>44</v>
      </c>
      <c r="S3" s="8">
        <v>45</v>
      </c>
      <c r="T3" s="9">
        <v>46</v>
      </c>
      <c r="U3" s="8">
        <v>47</v>
      </c>
      <c r="V3" s="9">
        <v>48</v>
      </c>
      <c r="W3" s="8">
        <v>49</v>
      </c>
      <c r="X3" s="8">
        <v>50</v>
      </c>
    </row>
    <row r="4" spans="1:24" ht="13.5" customHeight="1" x14ac:dyDescent="0.15">
      <c r="A4" s="42"/>
      <c r="B4" s="42"/>
      <c r="C4" s="48" t="s">
        <v>3</v>
      </c>
      <c r="D4" s="50" t="s">
        <v>4</v>
      </c>
      <c r="E4" s="51"/>
      <c r="F4" s="38" t="s">
        <v>5</v>
      </c>
      <c r="G4" s="31" t="s">
        <v>6</v>
      </c>
      <c r="H4" s="31" t="s">
        <v>7</v>
      </c>
      <c r="I4" s="31" t="s">
        <v>8</v>
      </c>
      <c r="J4" s="54" t="s">
        <v>9</v>
      </c>
      <c r="K4" s="31" t="s">
        <v>10</v>
      </c>
      <c r="L4" s="31" t="s">
        <v>11</v>
      </c>
      <c r="M4" s="31" t="s">
        <v>12</v>
      </c>
      <c r="N4" s="32" t="s">
        <v>13</v>
      </c>
      <c r="O4" s="34" t="s">
        <v>14</v>
      </c>
      <c r="P4" s="35"/>
      <c r="Q4" s="38" t="s">
        <v>15</v>
      </c>
      <c r="R4" s="34" t="s">
        <v>16</v>
      </c>
      <c r="S4" s="35"/>
      <c r="T4" s="34" t="s">
        <v>17</v>
      </c>
      <c r="U4" s="57"/>
      <c r="V4" s="59" t="s">
        <v>18</v>
      </c>
      <c r="W4" s="59" t="s">
        <v>19</v>
      </c>
      <c r="X4" s="28" t="s">
        <v>20</v>
      </c>
    </row>
    <row r="5" spans="1:24" ht="13.5" customHeight="1" x14ac:dyDescent="0.15">
      <c r="A5" s="42"/>
      <c r="B5" s="42"/>
      <c r="C5" s="48"/>
      <c r="D5" s="52"/>
      <c r="E5" s="53"/>
      <c r="F5" s="39"/>
      <c r="G5" s="31"/>
      <c r="H5" s="31"/>
      <c r="I5" s="31"/>
      <c r="J5" s="55"/>
      <c r="K5" s="31"/>
      <c r="L5" s="31"/>
      <c r="M5" s="31"/>
      <c r="N5" s="33"/>
      <c r="O5" s="36"/>
      <c r="P5" s="37"/>
      <c r="Q5" s="39"/>
      <c r="R5" s="36"/>
      <c r="S5" s="37"/>
      <c r="T5" s="36"/>
      <c r="U5" s="58"/>
      <c r="V5" s="59"/>
      <c r="W5" s="59"/>
      <c r="X5" s="28"/>
    </row>
    <row r="6" spans="1:24" x14ac:dyDescent="0.15">
      <c r="A6" s="42"/>
      <c r="B6" s="42"/>
      <c r="C6" s="48"/>
      <c r="D6" s="52"/>
      <c r="E6" s="53"/>
      <c r="F6" s="39"/>
      <c r="G6" s="31"/>
      <c r="H6" s="31"/>
      <c r="I6" s="31"/>
      <c r="J6" s="55"/>
      <c r="K6" s="31"/>
      <c r="L6" s="31"/>
      <c r="M6" s="31"/>
      <c r="N6" s="33"/>
      <c r="O6" s="36"/>
      <c r="P6" s="37"/>
      <c r="Q6" s="39"/>
      <c r="R6" s="36"/>
      <c r="S6" s="37"/>
      <c r="T6" s="36"/>
      <c r="U6" s="58"/>
      <c r="V6" s="59"/>
      <c r="W6" s="59"/>
      <c r="X6" s="28"/>
    </row>
    <row r="7" spans="1:24" s="10" customFormat="1" ht="42" customHeight="1" x14ac:dyDescent="0.15">
      <c r="A7" s="43"/>
      <c r="B7" s="43"/>
      <c r="C7" s="49"/>
      <c r="D7" s="11"/>
      <c r="E7" s="12" t="s">
        <v>21</v>
      </c>
      <c r="F7" s="39"/>
      <c r="G7" s="31"/>
      <c r="H7" s="31"/>
      <c r="I7" s="31"/>
      <c r="J7" s="56"/>
      <c r="K7" s="31"/>
      <c r="L7" s="31"/>
      <c r="M7" s="31"/>
      <c r="N7" s="33"/>
      <c r="O7" s="13"/>
      <c r="P7" s="14" t="s">
        <v>22</v>
      </c>
      <c r="Q7" s="40"/>
      <c r="R7" s="13"/>
      <c r="S7" s="14" t="s">
        <v>22</v>
      </c>
      <c r="T7" s="13"/>
      <c r="U7" s="15" t="s">
        <v>22</v>
      </c>
      <c r="V7" s="59"/>
      <c r="W7" s="59"/>
      <c r="X7" s="28"/>
    </row>
    <row r="8" spans="1:24" ht="12.75" customHeight="1" x14ac:dyDescent="0.15">
      <c r="A8" s="29" t="s">
        <v>23</v>
      </c>
      <c r="B8" s="30"/>
      <c r="C8" s="16">
        <f>SUM(C9:C55)</f>
        <v>131252</v>
      </c>
      <c r="D8" s="16">
        <f>SUM(D9:D55)</f>
        <v>7012</v>
      </c>
      <c r="E8" s="17">
        <f>IF(C8=0,"0.0%",D8/C8)</f>
        <v>5.3423947825556942E-2</v>
      </c>
      <c r="F8" s="16">
        <f>SUM(F9:F55)</f>
        <v>6484</v>
      </c>
      <c r="G8" s="16">
        <f>SUM(G9:G55)</f>
        <v>1206</v>
      </c>
      <c r="H8" s="16">
        <f>SUM(H9:H55)</f>
        <v>3</v>
      </c>
      <c r="I8" s="16">
        <f>SUM(I9:I55)</f>
        <v>0</v>
      </c>
      <c r="J8" s="17">
        <f>IF(D8=0,"0.0%",(G8+H8+I8)/D8)</f>
        <v>0.17241871078151741</v>
      </c>
      <c r="K8" s="16">
        <f>SUM(K9:K55)</f>
        <v>554</v>
      </c>
      <c r="L8" s="16">
        <f>SUM(L9:L55)</f>
        <v>2</v>
      </c>
      <c r="M8" s="16">
        <f>SUM(M9:M55)</f>
        <v>0</v>
      </c>
      <c r="N8" s="17">
        <f>IF(D8=0,"0.0%",(K8+L8+M8)/D8)</f>
        <v>7.9292641186537366E-2</v>
      </c>
      <c r="O8" s="16">
        <f>SUM(O9:O55)</f>
        <v>17416</v>
      </c>
      <c r="P8" s="17">
        <f t="shared" ref="P8:P55" si="0">IF(C8=0,"0.0%",O8/C8)</f>
        <v>0.13269131137049339</v>
      </c>
      <c r="Q8" s="16">
        <f>SUM(Q9:Q55)</f>
        <v>33880</v>
      </c>
      <c r="R8" s="16">
        <f>SUM(R9:R55)</f>
        <v>5062</v>
      </c>
      <c r="S8" s="17">
        <f>IF(O8=0,"0.0%",R8/O8)</f>
        <v>0.29065227377124481</v>
      </c>
      <c r="T8" s="16">
        <f>SUM(T9:T55)</f>
        <v>4594</v>
      </c>
      <c r="U8" s="17">
        <f>IF(O8=0,"0.0%",T8/O8)</f>
        <v>0.26378043178686267</v>
      </c>
      <c r="V8" s="16">
        <f>SUM(V9:V55)</f>
        <v>24428</v>
      </c>
      <c r="W8" s="16">
        <f>SUM(W9:W55)</f>
        <v>5150</v>
      </c>
      <c r="X8" s="18">
        <f>IF(V8=0,"0.0%",W8/V8)</f>
        <v>0.2108236449975438</v>
      </c>
    </row>
    <row r="9" spans="1:24" ht="13.5" customHeight="1" x14ac:dyDescent="0.15">
      <c r="A9" s="19">
        <v>284000</v>
      </c>
      <c r="B9" s="20" t="s">
        <v>24</v>
      </c>
      <c r="C9" s="21">
        <f>SUM('[1]貼付（TKCA015）'!L49:L58)</f>
        <v>29907</v>
      </c>
      <c r="D9" s="21">
        <f>SUM('[1]貼付（TKCA015）'!M49:M58)</f>
        <v>1288</v>
      </c>
      <c r="E9" s="17">
        <f>IF(C9=0,"0.0%",D9/C9)</f>
        <v>4.3066840539004246E-2</v>
      </c>
      <c r="F9" s="21">
        <f>SUM('[1]貼付（TKCA015）'!N49:N58)</f>
        <v>1196</v>
      </c>
      <c r="G9" s="21">
        <f>SUM('[1]貼付（TKCA015）'!O49:O58)</f>
        <v>155</v>
      </c>
      <c r="H9" s="21">
        <v>0</v>
      </c>
      <c r="I9" s="21">
        <v>0</v>
      </c>
      <c r="J9" s="17">
        <f t="shared" ref="J9:J55" si="1">IF(D9=0,"0.0%",(G9+H9+I9)/D9)</f>
        <v>0.1203416149068323</v>
      </c>
      <c r="K9" s="21">
        <f>SUM('[1]貼付（TKCA015）'!P49:P58)</f>
        <v>84</v>
      </c>
      <c r="L9" s="21">
        <v>0</v>
      </c>
      <c r="M9" s="21">
        <v>0</v>
      </c>
      <c r="N9" s="17">
        <f t="shared" ref="N9:N55" si="2">IF(D9=0,"0.0%",(K9+L9+M9)/D9)</f>
        <v>6.5217391304347824E-2</v>
      </c>
      <c r="O9" s="21">
        <f>SUM('[1]貼付（TKCA015）'!Q49:Q58)</f>
        <v>4130</v>
      </c>
      <c r="P9" s="17">
        <f t="shared" si="0"/>
        <v>0.138094760423981</v>
      </c>
      <c r="Q9" s="21">
        <f>SUM('[1]貼付（TKCA015）'!R49:R58)</f>
        <v>7594</v>
      </c>
      <c r="R9" s="21">
        <f>SUM('[1]貼付（TKCA015）'!S49:S58)</f>
        <v>558</v>
      </c>
      <c r="S9" s="17">
        <f t="shared" ref="S9:S55" si="3">IF(O9=0,"0.0%",R9/O9)</f>
        <v>0.13510895883777241</v>
      </c>
      <c r="T9" s="21">
        <f>SUM('[1]貼付（TKCA015）'!T49:T58)</f>
        <v>464</v>
      </c>
      <c r="U9" s="17">
        <f t="shared" ref="U9:U55" si="4">IF(O9=0,"0.0%",T9/O9)</f>
        <v>0.11234866828087167</v>
      </c>
      <c r="V9" s="16">
        <f t="shared" ref="V9:V55" si="5">D9+O9</f>
        <v>5418</v>
      </c>
      <c r="W9" s="16">
        <f>K9+L9+M9+T9</f>
        <v>548</v>
      </c>
      <c r="X9" s="18">
        <f t="shared" ref="X9:X55" si="6">IF(V9=0,"0.0%",W9/V9)</f>
        <v>0.10114433370247324</v>
      </c>
    </row>
    <row r="10" spans="1:24" ht="13.5" customHeight="1" x14ac:dyDescent="0.15">
      <c r="A10" s="19">
        <v>280024</v>
      </c>
      <c r="B10" s="20" t="s">
        <v>25</v>
      </c>
      <c r="C10" s="22">
        <f>VLOOKUP(A10,'[1]貼付（TKCA015）'!$J$3:$T$59,3,FALSE)</f>
        <v>11357</v>
      </c>
      <c r="D10" s="22">
        <f>VLOOKUP(A10,'[1]貼付（TKCA015）'!$J$3:$T$59,4,FALSE)</f>
        <v>510</v>
      </c>
      <c r="E10" s="17">
        <f t="shared" ref="E10:E55" si="7">IF(C10=0,"0.0%",D10/C10)</f>
        <v>4.4906225235537556E-2</v>
      </c>
      <c r="F10" s="22">
        <f>VLOOKUP(A10,'[1]貼付（TKCA015）'!$J$3:$T$59,5,FALSE)</f>
        <v>660</v>
      </c>
      <c r="G10" s="22">
        <f>VLOOKUP(A10,'[1]貼付（TKCA015）'!$J$3:$T$59,6,FALSE)</f>
        <v>26</v>
      </c>
      <c r="H10" s="21">
        <v>0</v>
      </c>
      <c r="I10" s="22">
        <v>0</v>
      </c>
      <c r="J10" s="17">
        <f t="shared" si="1"/>
        <v>5.0980392156862744E-2</v>
      </c>
      <c r="K10" s="22">
        <f>VLOOKUP(A10,'[1]貼付（TKCA015）'!$J$3:$T$59,7,FALSE)</f>
        <v>27</v>
      </c>
      <c r="L10" s="22">
        <v>0</v>
      </c>
      <c r="M10" s="21">
        <v>0</v>
      </c>
      <c r="N10" s="17">
        <f t="shared" si="2"/>
        <v>5.2941176470588235E-2</v>
      </c>
      <c r="O10" s="22">
        <f>VLOOKUP(A10,'[1]貼付（TKCA015）'!$J$3:$T$59,8,FALSE)</f>
        <v>1575</v>
      </c>
      <c r="P10" s="17">
        <f t="shared" si="0"/>
        <v>0.13868098969798362</v>
      </c>
      <c r="Q10" s="22">
        <f>VLOOKUP(A10,'[1]貼付（TKCA015）'!$J$3:$T$59,9,FALSE)</f>
        <v>3539</v>
      </c>
      <c r="R10" s="22">
        <f>VLOOKUP(A10,'[1]貼付（TKCA015）'!$J$3:$T$59,10,FALSE)</f>
        <v>159</v>
      </c>
      <c r="S10" s="17">
        <f t="shared" si="3"/>
        <v>0.10095238095238095</v>
      </c>
      <c r="T10" s="22">
        <f>VLOOKUP(A10,'[1]貼付（TKCA015）'!$J$3:$T$59,11,FALSE)</f>
        <v>181</v>
      </c>
      <c r="U10" s="17">
        <f t="shared" si="4"/>
        <v>0.11492063492063492</v>
      </c>
      <c r="V10" s="16">
        <f t="shared" si="5"/>
        <v>2085</v>
      </c>
      <c r="W10" s="16">
        <f t="shared" ref="W10:W55" si="8">K10+L10+M10+T10</f>
        <v>208</v>
      </c>
      <c r="X10" s="18">
        <f t="shared" si="6"/>
        <v>9.976019184652278E-2</v>
      </c>
    </row>
    <row r="11" spans="1:24" ht="13.5" customHeight="1" x14ac:dyDescent="0.15">
      <c r="A11" s="19">
        <v>280032</v>
      </c>
      <c r="B11" s="20" t="s">
        <v>26</v>
      </c>
      <c r="C11" s="22">
        <f>'[1]貼付（尼崎市、男性）'!E8</f>
        <v>8923</v>
      </c>
      <c r="D11" s="23">
        <f>'[1]貼付（尼崎市、男性）'!E34</f>
        <v>423</v>
      </c>
      <c r="E11" s="17">
        <f t="shared" si="7"/>
        <v>4.7405581082595537E-2</v>
      </c>
      <c r="F11" s="23">
        <f>'[1]貼付（尼崎市、男性）'!E36</f>
        <v>528</v>
      </c>
      <c r="G11" s="23">
        <f>'[1]貼付（尼崎市、男性）'!E37</f>
        <v>292</v>
      </c>
      <c r="H11" s="23">
        <v>0</v>
      </c>
      <c r="I11" s="23">
        <v>0</v>
      </c>
      <c r="J11" s="17">
        <f t="shared" si="1"/>
        <v>0.69030732860520094</v>
      </c>
      <c r="K11" s="23">
        <f>'[1]貼付（尼崎市、男性）'!E41</f>
        <v>11</v>
      </c>
      <c r="L11" s="23">
        <v>0</v>
      </c>
      <c r="M11" s="21">
        <v>0</v>
      </c>
      <c r="N11" s="17">
        <f t="shared" si="2"/>
        <v>2.6004728132387706E-2</v>
      </c>
      <c r="O11" s="23">
        <f>'[1]貼付（尼崎市、男性）'!E45</f>
        <v>1081</v>
      </c>
      <c r="P11" s="17">
        <f t="shared" si="0"/>
        <v>0.12114759609996638</v>
      </c>
      <c r="Q11" s="23">
        <f>'[1]貼付（尼崎市、男性）'!E47</f>
        <v>2633</v>
      </c>
      <c r="R11" s="23">
        <f>'[1]貼付（尼崎市、男性）'!E48</f>
        <v>825</v>
      </c>
      <c r="S11" s="17">
        <f t="shared" si="3"/>
        <v>0.76318223866790014</v>
      </c>
      <c r="T11" s="23">
        <f>'[1]貼付（尼崎市、男性）'!E50</f>
        <v>593</v>
      </c>
      <c r="U11" s="17">
        <f t="shared" si="4"/>
        <v>0.54856614246068458</v>
      </c>
      <c r="V11" s="16">
        <f t="shared" si="5"/>
        <v>1504</v>
      </c>
      <c r="W11" s="16">
        <f t="shared" si="8"/>
        <v>604</v>
      </c>
      <c r="X11" s="18">
        <f t="shared" si="6"/>
        <v>0.40159574468085107</v>
      </c>
    </row>
    <row r="12" spans="1:24" ht="13.5" customHeight="1" x14ac:dyDescent="0.15">
      <c r="A12" s="19">
        <v>280040</v>
      </c>
      <c r="B12" s="20" t="s">
        <v>27</v>
      </c>
      <c r="C12" s="22">
        <f>VLOOKUP(A12,'[1]貼付（TKCA015）'!$J$3:$T$59,3,FALSE)</f>
        <v>4538</v>
      </c>
      <c r="D12" s="22">
        <f>VLOOKUP(A12,'[1]貼付（TKCA015）'!$J$3:$T$59,4,FALSE)</f>
        <v>194</v>
      </c>
      <c r="E12" s="17">
        <f t="shared" si="7"/>
        <v>4.2750110180696341E-2</v>
      </c>
      <c r="F12" s="22">
        <f>VLOOKUP(A12,'[1]貼付（TKCA015）'!$J$3:$T$59,5,FALSE)</f>
        <v>197</v>
      </c>
      <c r="G12" s="22">
        <f>VLOOKUP(A12,'[1]貼付（TKCA015）'!$J$3:$T$59,6,FALSE)</f>
        <v>14</v>
      </c>
      <c r="H12" s="22">
        <v>0</v>
      </c>
      <c r="I12" s="22">
        <v>0</v>
      </c>
      <c r="J12" s="17">
        <f>IF(D12=0,"0.0%",(G12+H12+I12)/D12)</f>
        <v>7.2164948453608241E-2</v>
      </c>
      <c r="K12" s="22">
        <f>VLOOKUP(A12,'[1]貼付（TKCA015）'!$J$3:$T$59,7,FALSE)</f>
        <v>7</v>
      </c>
      <c r="L12" s="22">
        <v>0</v>
      </c>
      <c r="M12" s="21">
        <v>0</v>
      </c>
      <c r="N12" s="17">
        <f t="shared" si="2"/>
        <v>3.608247422680412E-2</v>
      </c>
      <c r="O12" s="22">
        <f>VLOOKUP(A12,'[1]貼付（TKCA015）'!$J$3:$T$59,8,FALSE)</f>
        <v>627</v>
      </c>
      <c r="P12" s="17">
        <f t="shared" si="0"/>
        <v>0.13816659321286912</v>
      </c>
      <c r="Q12" s="22">
        <f>VLOOKUP(A12,'[1]貼付（TKCA015）'!$J$3:$T$59,9,FALSE)</f>
        <v>1270</v>
      </c>
      <c r="R12" s="22">
        <f>VLOOKUP(A12,'[1]貼付（TKCA015）'!$J$3:$T$59,10,FALSE)</f>
        <v>274</v>
      </c>
      <c r="S12" s="17">
        <f t="shared" si="3"/>
        <v>0.43700159489633172</v>
      </c>
      <c r="T12" s="22">
        <f>VLOOKUP(A12,'[1]貼付（TKCA015）'!$J$3:$T$59,11,FALSE)</f>
        <v>217</v>
      </c>
      <c r="U12" s="17">
        <f t="shared" si="4"/>
        <v>0.34609250398724084</v>
      </c>
      <c r="V12" s="16">
        <f t="shared" si="5"/>
        <v>821</v>
      </c>
      <c r="W12" s="16">
        <f t="shared" si="8"/>
        <v>224</v>
      </c>
      <c r="X12" s="18">
        <f t="shared" si="6"/>
        <v>0.27283800243605361</v>
      </c>
    </row>
    <row r="13" spans="1:24" ht="13.5" customHeight="1" x14ac:dyDescent="0.15">
      <c r="A13" s="19">
        <v>280057</v>
      </c>
      <c r="B13" s="20" t="s">
        <v>28</v>
      </c>
      <c r="C13" s="22">
        <f>VLOOKUP(A13,'[1]貼付（TKCA015）'!$J$3:$T$59,3,FALSE)</f>
        <v>9053</v>
      </c>
      <c r="D13" s="22">
        <f>VLOOKUP(A13,'[1]貼付（TKCA015）'!$J$3:$T$59,4,FALSE)</f>
        <v>379</v>
      </c>
      <c r="E13" s="17">
        <f t="shared" si="7"/>
        <v>4.1864575278913067E-2</v>
      </c>
      <c r="F13" s="22">
        <f>VLOOKUP(A13,'[1]貼付（TKCA015）'!$J$3:$T$59,5,FALSE)</f>
        <v>419</v>
      </c>
      <c r="G13" s="22">
        <f>VLOOKUP(A13,'[1]貼付（TKCA015）'!$J$3:$T$59,6,FALSE)</f>
        <v>25</v>
      </c>
      <c r="H13" s="22">
        <v>0</v>
      </c>
      <c r="I13" s="22">
        <v>0</v>
      </c>
      <c r="J13" s="17">
        <f t="shared" si="1"/>
        <v>6.5963060686015831E-2</v>
      </c>
      <c r="K13" s="22">
        <f>VLOOKUP(A13,'[1]貼付（TKCA015）'!$J$3:$T$59,7,FALSE)</f>
        <v>30</v>
      </c>
      <c r="L13" s="22">
        <v>0</v>
      </c>
      <c r="M13" s="21">
        <v>0</v>
      </c>
      <c r="N13" s="17">
        <f t="shared" si="2"/>
        <v>7.9155672823219003E-2</v>
      </c>
      <c r="O13" s="22">
        <f>VLOOKUP(A13,'[1]貼付（TKCA015）'!$J$3:$T$59,8,FALSE)</f>
        <v>1113</v>
      </c>
      <c r="P13" s="17">
        <f t="shared" si="0"/>
        <v>0.12294267093781067</v>
      </c>
      <c r="Q13" s="22">
        <f>VLOOKUP(A13,'[1]貼付（TKCA015）'!$J$3:$T$59,9,FALSE)</f>
        <v>2638</v>
      </c>
      <c r="R13" s="22">
        <f>VLOOKUP(A13,'[1]貼付（TKCA015）'!$J$3:$T$59,10,FALSE)</f>
        <v>596</v>
      </c>
      <c r="S13" s="17">
        <f t="shared" si="3"/>
        <v>0.53548966756513927</v>
      </c>
      <c r="T13" s="22">
        <f>VLOOKUP(A13,'[1]貼付（TKCA015）'!$J$3:$T$59,11,FALSE)</f>
        <v>696</v>
      </c>
      <c r="U13" s="17">
        <f t="shared" si="4"/>
        <v>0.6253369272237197</v>
      </c>
      <c r="V13" s="16">
        <f t="shared" si="5"/>
        <v>1492</v>
      </c>
      <c r="W13" s="16">
        <f t="shared" si="8"/>
        <v>726</v>
      </c>
      <c r="X13" s="18">
        <f t="shared" si="6"/>
        <v>0.48659517426273458</v>
      </c>
    </row>
    <row r="14" spans="1:24" ht="13.5" customHeight="1" x14ac:dyDescent="0.15">
      <c r="A14" s="19">
        <v>280065</v>
      </c>
      <c r="B14" s="20" t="s">
        <v>29</v>
      </c>
      <c r="C14" s="22">
        <f>VLOOKUP(A14,'[1]貼付（TKCA015）'!$J$3:$T$59,3,FALSE)</f>
        <v>1216</v>
      </c>
      <c r="D14" s="22">
        <f>VLOOKUP(A14,'[1]貼付（TKCA015）'!$J$3:$T$59,4,FALSE)</f>
        <v>58</v>
      </c>
      <c r="E14" s="17">
        <f t="shared" si="7"/>
        <v>4.7697368421052634E-2</v>
      </c>
      <c r="F14" s="22">
        <f>VLOOKUP(A14,'[1]貼付（TKCA015）'!$J$3:$T$59,5,FALSE)</f>
        <v>51</v>
      </c>
      <c r="G14" s="22">
        <f>VLOOKUP(A14,'[1]貼付（TKCA015）'!$J$3:$T$59,6,FALSE)</f>
        <v>25</v>
      </c>
      <c r="H14" s="22">
        <v>0</v>
      </c>
      <c r="I14" s="22">
        <v>0</v>
      </c>
      <c r="J14" s="17">
        <f t="shared" si="1"/>
        <v>0.43103448275862066</v>
      </c>
      <c r="K14" s="22">
        <f>VLOOKUP(A14,'[1]貼付（TKCA015）'!$J$3:$T$59,7,FALSE)</f>
        <v>6</v>
      </c>
      <c r="L14" s="22">
        <v>0</v>
      </c>
      <c r="M14" s="21">
        <v>0</v>
      </c>
      <c r="N14" s="17">
        <f t="shared" si="2"/>
        <v>0.10344827586206896</v>
      </c>
      <c r="O14" s="22">
        <f>VLOOKUP(A14,'[1]貼付（TKCA015）'!$J$3:$T$59,8,FALSE)</f>
        <v>144</v>
      </c>
      <c r="P14" s="17">
        <f t="shared" si="0"/>
        <v>0.11842105263157894</v>
      </c>
      <c r="Q14" s="22">
        <f>VLOOKUP(A14,'[1]貼付（TKCA015）'!$J$3:$T$59,9,FALSE)</f>
        <v>256</v>
      </c>
      <c r="R14" s="22">
        <f>VLOOKUP(A14,'[1]貼付（TKCA015）'!$J$3:$T$59,10,FALSE)</f>
        <v>88</v>
      </c>
      <c r="S14" s="17">
        <f t="shared" si="3"/>
        <v>0.61111111111111116</v>
      </c>
      <c r="T14" s="22">
        <f>VLOOKUP(A14,'[1]貼付（TKCA015）'!$J$3:$T$59,11,FALSE)</f>
        <v>60</v>
      </c>
      <c r="U14" s="17">
        <f t="shared" si="4"/>
        <v>0.41666666666666669</v>
      </c>
      <c r="V14" s="16">
        <f t="shared" si="5"/>
        <v>202</v>
      </c>
      <c r="W14" s="16">
        <f t="shared" si="8"/>
        <v>66</v>
      </c>
      <c r="X14" s="18">
        <f t="shared" si="6"/>
        <v>0.32673267326732675</v>
      </c>
    </row>
    <row r="15" spans="1:24" ht="13.5" customHeight="1" x14ac:dyDescent="0.15">
      <c r="A15" s="19">
        <v>280073</v>
      </c>
      <c r="B15" s="20" t="s">
        <v>30</v>
      </c>
      <c r="C15" s="22">
        <f>VLOOKUP(A15,'[1]貼付（TKCA015）'!$J$3:$T$59,3,FALSE)</f>
        <v>2019</v>
      </c>
      <c r="D15" s="22">
        <f>VLOOKUP(A15,'[1]貼付（TKCA015）'!$J$3:$T$59,4,FALSE)</f>
        <v>88</v>
      </c>
      <c r="E15" s="17">
        <f t="shared" si="7"/>
        <v>4.3585933630510151E-2</v>
      </c>
      <c r="F15" s="22">
        <f>VLOOKUP(A15,'[1]貼付（TKCA015）'!$J$3:$T$59,5,FALSE)</f>
        <v>71</v>
      </c>
      <c r="G15" s="22">
        <f>VLOOKUP(A15,'[1]貼付（TKCA015）'!$J$3:$T$59,6,FALSE)</f>
        <v>9</v>
      </c>
      <c r="H15" s="22">
        <v>0</v>
      </c>
      <c r="I15" s="22">
        <v>0</v>
      </c>
      <c r="J15" s="17">
        <f t="shared" si="1"/>
        <v>0.10227272727272728</v>
      </c>
      <c r="K15" s="22">
        <f>VLOOKUP(A15,'[1]貼付（TKCA015）'!$J$3:$T$59,7,FALSE)</f>
        <v>7</v>
      </c>
      <c r="L15" s="22">
        <v>0</v>
      </c>
      <c r="M15" s="21">
        <v>0</v>
      </c>
      <c r="N15" s="17">
        <f t="shared" si="2"/>
        <v>7.9545454545454544E-2</v>
      </c>
      <c r="O15" s="22">
        <f>VLOOKUP(A15,'[1]貼付（TKCA015）'!$J$3:$T$59,8,FALSE)</f>
        <v>313</v>
      </c>
      <c r="P15" s="17">
        <f t="shared" si="0"/>
        <v>0.15502724120851907</v>
      </c>
      <c r="Q15" s="22">
        <f>VLOOKUP(A15,'[1]貼付（TKCA015）'!$J$3:$T$59,9,FALSE)</f>
        <v>505</v>
      </c>
      <c r="R15" s="22">
        <f>VLOOKUP(A15,'[1]貼付（TKCA015）'!$J$3:$T$59,10,FALSE)</f>
        <v>78</v>
      </c>
      <c r="S15" s="17">
        <f t="shared" si="3"/>
        <v>0.24920127795527156</v>
      </c>
      <c r="T15" s="22">
        <f>VLOOKUP(A15,'[1]貼付（TKCA015）'!$J$3:$T$59,11,FALSE)</f>
        <v>77</v>
      </c>
      <c r="U15" s="17">
        <f t="shared" si="4"/>
        <v>0.24600638977635783</v>
      </c>
      <c r="V15" s="16">
        <f t="shared" si="5"/>
        <v>401</v>
      </c>
      <c r="W15" s="16">
        <f t="shared" si="8"/>
        <v>84</v>
      </c>
      <c r="X15" s="18">
        <f t="shared" si="6"/>
        <v>0.20947630922693267</v>
      </c>
    </row>
    <row r="16" spans="1:24" ht="13.5" customHeight="1" x14ac:dyDescent="0.15">
      <c r="A16" s="19">
        <v>280081</v>
      </c>
      <c r="B16" s="20" t="s">
        <v>31</v>
      </c>
      <c r="C16" s="22">
        <f>VLOOKUP(A16,'[1]貼付（TKCA015）'!$J$3:$T$59,3,FALSE)</f>
        <v>4001</v>
      </c>
      <c r="D16" s="22">
        <f>VLOOKUP(A16,'[1]貼付（TKCA015）'!$J$3:$T$59,4,FALSE)</f>
        <v>158</v>
      </c>
      <c r="E16" s="17">
        <f t="shared" si="7"/>
        <v>3.949012746813297E-2</v>
      </c>
      <c r="F16" s="22">
        <f>VLOOKUP(A16,'[1]貼付（TKCA015）'!$J$3:$T$59,5,FALSE)</f>
        <v>179</v>
      </c>
      <c r="G16" s="22">
        <f>VLOOKUP(A16,'[1]貼付（TKCA015）'!$J$3:$T$59,6,FALSE)</f>
        <v>18</v>
      </c>
      <c r="H16" s="22">
        <v>0</v>
      </c>
      <c r="I16" s="22">
        <v>0</v>
      </c>
      <c r="J16" s="17">
        <f t="shared" si="1"/>
        <v>0.11392405063291139</v>
      </c>
      <c r="K16" s="22">
        <f>VLOOKUP(A16,'[1]貼付（TKCA015）'!$J$3:$T$59,7,FALSE)</f>
        <v>11</v>
      </c>
      <c r="L16" s="22">
        <v>0</v>
      </c>
      <c r="M16" s="21">
        <v>0</v>
      </c>
      <c r="N16" s="17">
        <f t="shared" si="2"/>
        <v>6.9620253164556958E-2</v>
      </c>
      <c r="O16" s="22">
        <f>VLOOKUP(A16,'[1]貼付（TKCA015）'!$J$3:$T$59,8,FALSE)</f>
        <v>541</v>
      </c>
      <c r="P16" s="17">
        <f t="shared" si="0"/>
        <v>0.13521619595101225</v>
      </c>
      <c r="Q16" s="22">
        <f>VLOOKUP(A16,'[1]貼付（TKCA015）'!$J$3:$T$59,9,FALSE)</f>
        <v>1259</v>
      </c>
      <c r="R16" s="22">
        <f>VLOOKUP(A16,'[1]貼付（TKCA015）'!$J$3:$T$59,10,FALSE)</f>
        <v>126</v>
      </c>
      <c r="S16" s="17">
        <f t="shared" si="3"/>
        <v>0.23290203327171904</v>
      </c>
      <c r="T16" s="22">
        <f>VLOOKUP(A16,'[1]貼付（TKCA015）'!$J$3:$T$59,11,FALSE)</f>
        <v>114</v>
      </c>
      <c r="U16" s="17">
        <f t="shared" si="4"/>
        <v>0.21072088724584104</v>
      </c>
      <c r="V16" s="16">
        <f t="shared" si="5"/>
        <v>699</v>
      </c>
      <c r="W16" s="16">
        <f t="shared" si="8"/>
        <v>125</v>
      </c>
      <c r="X16" s="18">
        <f t="shared" si="6"/>
        <v>0.17882689556509299</v>
      </c>
    </row>
    <row r="17" spans="1:24" ht="13.5" customHeight="1" x14ac:dyDescent="0.15">
      <c r="A17" s="19">
        <v>280099</v>
      </c>
      <c r="B17" s="20" t="s">
        <v>32</v>
      </c>
      <c r="C17" s="22">
        <f>VLOOKUP(A17,'[1]貼付（TKCA015）'!$J$3:$T$59,3,FALSE)</f>
        <v>936</v>
      </c>
      <c r="D17" s="22">
        <f>VLOOKUP(A17,'[1]貼付（TKCA015）'!$J$3:$T$59,4,FALSE)</f>
        <v>38</v>
      </c>
      <c r="E17" s="17">
        <f t="shared" si="7"/>
        <v>4.05982905982906E-2</v>
      </c>
      <c r="F17" s="22">
        <f>VLOOKUP(A17,'[1]貼付（TKCA015）'!$J$3:$T$59,5,FALSE)</f>
        <v>36</v>
      </c>
      <c r="G17" s="22">
        <f>VLOOKUP(A17,'[1]貼付（TKCA015）'!$J$3:$T$59,6,FALSE)</f>
        <v>13</v>
      </c>
      <c r="H17" s="22">
        <v>2</v>
      </c>
      <c r="I17" s="22">
        <v>0</v>
      </c>
      <c r="J17" s="17">
        <f t="shared" si="1"/>
        <v>0.39473684210526316</v>
      </c>
      <c r="K17" s="22">
        <f>VLOOKUP(A17,'[1]貼付（TKCA015）'!$J$3:$T$59,7,FALSE)</f>
        <v>10</v>
      </c>
      <c r="L17" s="22">
        <v>2</v>
      </c>
      <c r="M17" s="21">
        <v>0</v>
      </c>
      <c r="N17" s="17">
        <f t="shared" si="2"/>
        <v>0.31578947368421051</v>
      </c>
      <c r="O17" s="22">
        <f>VLOOKUP(A17,'[1]貼付（TKCA015）'!$J$3:$T$59,8,FALSE)</f>
        <v>154</v>
      </c>
      <c r="P17" s="17">
        <f t="shared" si="0"/>
        <v>0.16452991452991453</v>
      </c>
      <c r="Q17" s="22">
        <f>VLOOKUP(A17,'[1]貼付（TKCA015）'!$J$3:$T$59,9,FALSE)</f>
        <v>260</v>
      </c>
      <c r="R17" s="22">
        <f>VLOOKUP(A17,'[1]貼付（TKCA015）'!$J$3:$T$59,10,FALSE)</f>
        <v>80</v>
      </c>
      <c r="S17" s="17">
        <f t="shared" si="3"/>
        <v>0.51948051948051943</v>
      </c>
      <c r="T17" s="22">
        <f>VLOOKUP(A17,'[1]貼付（TKCA015）'!$J$3:$T$59,11,FALSE)</f>
        <v>67</v>
      </c>
      <c r="U17" s="17">
        <f t="shared" si="4"/>
        <v>0.43506493506493504</v>
      </c>
      <c r="V17" s="16">
        <f t="shared" si="5"/>
        <v>192</v>
      </c>
      <c r="W17" s="16">
        <f t="shared" si="8"/>
        <v>79</v>
      </c>
      <c r="X17" s="18">
        <f t="shared" si="6"/>
        <v>0.41145833333333331</v>
      </c>
    </row>
    <row r="18" spans="1:24" ht="13.5" customHeight="1" x14ac:dyDescent="0.15">
      <c r="A18" s="19">
        <v>280115</v>
      </c>
      <c r="B18" s="20" t="s">
        <v>33</v>
      </c>
      <c r="C18" s="22">
        <f>VLOOKUP(A18,'[1]貼付（TKCA015）'!$J$3:$T$59,3,FALSE)</f>
        <v>5969</v>
      </c>
      <c r="D18" s="22">
        <f>VLOOKUP(A18,'[1]貼付（TKCA015）'!$J$3:$T$59,4,FALSE)</f>
        <v>230</v>
      </c>
      <c r="E18" s="17">
        <f t="shared" si="7"/>
        <v>3.8532417490366892E-2</v>
      </c>
      <c r="F18" s="22">
        <f>VLOOKUP(A18,'[1]貼付（TKCA015）'!$J$3:$T$59,5,FALSE)</f>
        <v>259</v>
      </c>
      <c r="G18" s="22">
        <f>VLOOKUP(A18,'[1]貼付（TKCA015）'!$J$3:$T$59,6,FALSE)</f>
        <v>22</v>
      </c>
      <c r="H18" s="22">
        <v>0</v>
      </c>
      <c r="I18" s="22">
        <v>0</v>
      </c>
      <c r="J18" s="17">
        <f t="shared" si="1"/>
        <v>9.5652173913043481E-2</v>
      </c>
      <c r="K18" s="22">
        <f>VLOOKUP(A18,'[1]貼付（TKCA015）'!$J$3:$T$59,7,FALSE)</f>
        <v>13</v>
      </c>
      <c r="L18" s="22">
        <v>0</v>
      </c>
      <c r="M18" s="21">
        <v>0</v>
      </c>
      <c r="N18" s="17">
        <f t="shared" si="2"/>
        <v>5.6521739130434782E-2</v>
      </c>
      <c r="O18" s="22">
        <f>VLOOKUP(A18,'[1]貼付（TKCA015）'!$J$3:$T$59,8,FALSE)</f>
        <v>862</v>
      </c>
      <c r="P18" s="17">
        <f t="shared" si="0"/>
        <v>0.14441279946389679</v>
      </c>
      <c r="Q18" s="22">
        <f>VLOOKUP(A18,'[1]貼付（TKCA015）'!$J$3:$T$59,9,FALSE)</f>
        <v>1948</v>
      </c>
      <c r="R18" s="22">
        <f>VLOOKUP(A18,'[1]貼付（TKCA015）'!$J$3:$T$59,10,FALSE)</f>
        <v>133</v>
      </c>
      <c r="S18" s="17">
        <f t="shared" si="3"/>
        <v>0.154292343387471</v>
      </c>
      <c r="T18" s="22">
        <f>VLOOKUP(A18,'[1]貼付（TKCA015）'!$J$3:$T$59,11,FALSE)</f>
        <v>152</v>
      </c>
      <c r="U18" s="17">
        <f t="shared" si="4"/>
        <v>0.17633410672853828</v>
      </c>
      <c r="V18" s="16">
        <f t="shared" si="5"/>
        <v>1092</v>
      </c>
      <c r="W18" s="16">
        <f t="shared" si="8"/>
        <v>165</v>
      </c>
      <c r="X18" s="18">
        <f t="shared" si="6"/>
        <v>0.15109890109890109</v>
      </c>
    </row>
    <row r="19" spans="1:24" ht="13.5" customHeight="1" x14ac:dyDescent="0.15">
      <c r="A19" s="19">
        <v>280131</v>
      </c>
      <c r="B19" s="20" t="s">
        <v>34</v>
      </c>
      <c r="C19" s="22">
        <f>VLOOKUP(A19,'[1]貼付（TKCA015）'!$J$3:$T$59,3,FALSE)</f>
        <v>1210</v>
      </c>
      <c r="D19" s="22">
        <f>VLOOKUP(A19,'[1]貼付（TKCA015）'!$J$3:$T$59,4,FALSE)</f>
        <v>50</v>
      </c>
      <c r="E19" s="17">
        <f t="shared" si="7"/>
        <v>4.1322314049586778E-2</v>
      </c>
      <c r="F19" s="22">
        <f>VLOOKUP(A19,'[1]貼付（TKCA015）'!$J$3:$T$59,5,FALSE)</f>
        <v>56</v>
      </c>
      <c r="G19" s="22">
        <f>VLOOKUP(A19,'[1]貼付（TKCA015）'!$J$3:$T$59,6,FALSE)</f>
        <v>15</v>
      </c>
      <c r="H19" s="22">
        <v>0</v>
      </c>
      <c r="I19" s="22">
        <v>0</v>
      </c>
      <c r="J19" s="17">
        <f t="shared" si="1"/>
        <v>0.3</v>
      </c>
      <c r="K19" s="22">
        <f>VLOOKUP(A19,'[1]貼付（TKCA015）'!$J$3:$T$59,7,FALSE)</f>
        <v>11</v>
      </c>
      <c r="L19" s="22">
        <v>0</v>
      </c>
      <c r="M19" s="21">
        <v>0</v>
      </c>
      <c r="N19" s="17">
        <f t="shared" si="2"/>
        <v>0.22</v>
      </c>
      <c r="O19" s="22">
        <f>VLOOKUP(A19,'[1]貼付（TKCA015）'!$J$3:$T$59,8,FALSE)</f>
        <v>137</v>
      </c>
      <c r="P19" s="17">
        <f t="shared" si="0"/>
        <v>0.11322314049586776</v>
      </c>
      <c r="Q19" s="22">
        <f>VLOOKUP(A19,'[1]貼付（TKCA015）'!$J$3:$T$59,9,FALSE)</f>
        <v>327</v>
      </c>
      <c r="R19" s="22">
        <f>VLOOKUP(A19,'[1]貼付（TKCA015）'!$J$3:$T$59,10,FALSE)</f>
        <v>75</v>
      </c>
      <c r="S19" s="17">
        <f t="shared" si="3"/>
        <v>0.54744525547445255</v>
      </c>
      <c r="T19" s="22">
        <f>VLOOKUP(A19,'[1]貼付（TKCA015）'!$J$3:$T$59,11,FALSE)</f>
        <v>73</v>
      </c>
      <c r="U19" s="17">
        <f t="shared" si="4"/>
        <v>0.53284671532846717</v>
      </c>
      <c r="V19" s="16">
        <f t="shared" si="5"/>
        <v>187</v>
      </c>
      <c r="W19" s="16">
        <f t="shared" si="8"/>
        <v>84</v>
      </c>
      <c r="X19" s="18">
        <f t="shared" si="6"/>
        <v>0.44919786096256686</v>
      </c>
    </row>
    <row r="20" spans="1:24" ht="13.5" customHeight="1" x14ac:dyDescent="0.15">
      <c r="A20" s="19">
        <v>280149</v>
      </c>
      <c r="B20" s="20" t="s">
        <v>35</v>
      </c>
      <c r="C20" s="22">
        <f>VLOOKUP(A20,'[1]貼付（TKCA015）'!$J$3:$T$59,3,FALSE)</f>
        <v>1042</v>
      </c>
      <c r="D20" s="22">
        <f>VLOOKUP(A20,'[1]貼付（TKCA015）'!$J$3:$T$59,4,FALSE)</f>
        <v>46</v>
      </c>
      <c r="E20" s="17">
        <f t="shared" si="7"/>
        <v>4.4145873320537425E-2</v>
      </c>
      <c r="F20" s="22">
        <f>VLOOKUP(A20,'[1]貼付（TKCA015）'!$J$3:$T$59,5,FALSE)</f>
        <v>75</v>
      </c>
      <c r="G20" s="22">
        <f>VLOOKUP(A20,'[1]貼付（TKCA015）'!$J$3:$T$59,6,FALSE)</f>
        <v>4</v>
      </c>
      <c r="H20" s="22">
        <v>0</v>
      </c>
      <c r="I20" s="22">
        <v>0</v>
      </c>
      <c r="J20" s="17">
        <f t="shared" si="1"/>
        <v>8.6956521739130432E-2</v>
      </c>
      <c r="K20" s="22">
        <f>VLOOKUP(A20,'[1]貼付（TKCA015）'!$J$3:$T$59,7,FALSE)</f>
        <v>2</v>
      </c>
      <c r="L20" s="22">
        <v>0</v>
      </c>
      <c r="M20" s="21">
        <v>0</v>
      </c>
      <c r="N20" s="17">
        <f t="shared" si="2"/>
        <v>4.3478260869565216E-2</v>
      </c>
      <c r="O20" s="22">
        <f>VLOOKUP(A20,'[1]貼付（TKCA015）'!$J$3:$T$59,8,FALSE)</f>
        <v>135</v>
      </c>
      <c r="P20" s="17">
        <f t="shared" si="0"/>
        <v>0.12955854126679461</v>
      </c>
      <c r="Q20" s="22">
        <f>VLOOKUP(A20,'[1]貼付（TKCA015）'!$J$3:$T$59,9,FALSE)</f>
        <v>284</v>
      </c>
      <c r="R20" s="22">
        <f>VLOOKUP(A20,'[1]貼付（TKCA015）'!$J$3:$T$59,10,FALSE)</f>
        <v>77</v>
      </c>
      <c r="S20" s="17">
        <f t="shared" si="3"/>
        <v>0.57037037037037042</v>
      </c>
      <c r="T20" s="22">
        <f>VLOOKUP(A20,'[1]貼付（TKCA015）'!$J$3:$T$59,11,FALSE)</f>
        <v>77</v>
      </c>
      <c r="U20" s="17">
        <f t="shared" si="4"/>
        <v>0.57037037037037042</v>
      </c>
      <c r="V20" s="16">
        <f t="shared" si="5"/>
        <v>181</v>
      </c>
      <c r="W20" s="16">
        <f t="shared" si="8"/>
        <v>79</v>
      </c>
      <c r="X20" s="18">
        <f t="shared" si="6"/>
        <v>0.43646408839779005</v>
      </c>
    </row>
    <row r="21" spans="1:24" ht="13.5" customHeight="1" x14ac:dyDescent="0.15">
      <c r="A21" s="19">
        <v>280156</v>
      </c>
      <c r="B21" s="20" t="s">
        <v>36</v>
      </c>
      <c r="C21" s="22">
        <f>VLOOKUP(A21,'[1]貼付（TKCA015）'!$J$3:$T$59,3,FALSE)</f>
        <v>5074</v>
      </c>
      <c r="D21" s="22">
        <f>VLOOKUP(A21,'[1]貼付（TKCA015）'!$J$3:$T$59,4,FALSE)</f>
        <v>156</v>
      </c>
      <c r="E21" s="17">
        <f t="shared" si="7"/>
        <v>3.0744974379188016E-2</v>
      </c>
      <c r="F21" s="22">
        <f>VLOOKUP(A21,'[1]貼付（TKCA015）'!$J$3:$T$59,5,FALSE)</f>
        <v>227</v>
      </c>
      <c r="G21" s="22">
        <f>VLOOKUP(A21,'[1]貼付（TKCA015）'!$J$3:$T$59,6,FALSE)</f>
        <v>4</v>
      </c>
      <c r="H21" s="22">
        <v>0</v>
      </c>
      <c r="I21" s="22">
        <v>0</v>
      </c>
      <c r="J21" s="17">
        <f t="shared" si="1"/>
        <v>2.564102564102564E-2</v>
      </c>
      <c r="K21" s="22">
        <f>VLOOKUP(A21,'[1]貼付（TKCA015）'!$J$3:$T$59,7,FALSE)</f>
        <v>2</v>
      </c>
      <c r="L21" s="22">
        <v>0</v>
      </c>
      <c r="M21" s="21">
        <v>0</v>
      </c>
      <c r="N21" s="17">
        <f t="shared" si="2"/>
        <v>1.282051282051282E-2</v>
      </c>
      <c r="O21" s="22">
        <f>VLOOKUP(A21,'[1]貼付（TKCA015）'!$J$3:$T$59,8,FALSE)</f>
        <v>705</v>
      </c>
      <c r="P21" s="17">
        <f t="shared" si="0"/>
        <v>0.13894363421363815</v>
      </c>
      <c r="Q21" s="22">
        <f>VLOOKUP(A21,'[1]貼付（TKCA015）'!$J$3:$T$59,9,FALSE)</f>
        <v>1510</v>
      </c>
      <c r="R21" s="22">
        <f>VLOOKUP(A21,'[1]貼付（TKCA015）'!$J$3:$T$59,10,FALSE)</f>
        <v>58</v>
      </c>
      <c r="S21" s="17">
        <f t="shared" si="3"/>
        <v>8.2269503546099285E-2</v>
      </c>
      <c r="T21" s="22">
        <f>VLOOKUP(A21,'[1]貼付（TKCA015）'!$J$3:$T$59,11,FALSE)</f>
        <v>52</v>
      </c>
      <c r="U21" s="17">
        <f t="shared" si="4"/>
        <v>7.3758865248226946E-2</v>
      </c>
      <c r="V21" s="16">
        <f t="shared" si="5"/>
        <v>861</v>
      </c>
      <c r="W21" s="16">
        <f t="shared" si="8"/>
        <v>54</v>
      </c>
      <c r="X21" s="18">
        <f t="shared" si="6"/>
        <v>6.2717770034843204E-2</v>
      </c>
    </row>
    <row r="22" spans="1:24" ht="13.5" customHeight="1" x14ac:dyDescent="0.15">
      <c r="A22" s="19">
        <v>280164</v>
      </c>
      <c r="B22" s="20" t="s">
        <v>37</v>
      </c>
      <c r="C22" s="22">
        <f>VLOOKUP(A22,'[1]貼付（TKCA015）'!$J$3:$T$59,3,FALSE)</f>
        <v>1773</v>
      </c>
      <c r="D22" s="22">
        <f>VLOOKUP(A22,'[1]貼付（TKCA015）'!$J$3:$T$59,4,FALSE)</f>
        <v>92</v>
      </c>
      <c r="E22" s="17">
        <f t="shared" si="7"/>
        <v>5.1889452904681332E-2</v>
      </c>
      <c r="F22" s="22">
        <f>VLOOKUP(A22,'[1]貼付（TKCA015）'!$J$3:$T$59,5,FALSE)</f>
        <v>66</v>
      </c>
      <c r="G22" s="22">
        <f>VLOOKUP(A22,'[1]貼付（TKCA015）'!$J$3:$T$59,6,FALSE)</f>
        <v>5</v>
      </c>
      <c r="H22" s="22">
        <v>0</v>
      </c>
      <c r="I22" s="22">
        <v>0</v>
      </c>
      <c r="J22" s="17">
        <f t="shared" si="1"/>
        <v>5.434782608695652E-2</v>
      </c>
      <c r="K22" s="22">
        <f>VLOOKUP(A22,'[1]貼付（TKCA015）'!$J$3:$T$59,7,FALSE)</f>
        <v>4</v>
      </c>
      <c r="L22" s="22">
        <v>0</v>
      </c>
      <c r="M22" s="21">
        <v>0</v>
      </c>
      <c r="N22" s="17">
        <f t="shared" si="2"/>
        <v>4.3478260869565216E-2</v>
      </c>
      <c r="O22" s="22">
        <f>VLOOKUP(A22,'[1]貼付（TKCA015）'!$J$3:$T$59,8,FALSE)</f>
        <v>255</v>
      </c>
      <c r="P22" s="17">
        <f t="shared" si="0"/>
        <v>0.14382402707275804</v>
      </c>
      <c r="Q22" s="22">
        <f>VLOOKUP(A22,'[1]貼付（TKCA015）'!$J$3:$T$59,9,FALSE)</f>
        <v>480</v>
      </c>
      <c r="R22" s="22">
        <f>VLOOKUP(A22,'[1]貼付（TKCA015）'!$J$3:$T$59,10,FALSE)</f>
        <v>35</v>
      </c>
      <c r="S22" s="17">
        <f t="shared" si="3"/>
        <v>0.13725490196078433</v>
      </c>
      <c r="T22" s="22">
        <f>VLOOKUP(A22,'[1]貼付（TKCA015）'!$J$3:$T$59,11,FALSE)</f>
        <v>32</v>
      </c>
      <c r="U22" s="17">
        <f t="shared" si="4"/>
        <v>0.12549019607843137</v>
      </c>
      <c r="V22" s="16">
        <f t="shared" si="5"/>
        <v>347</v>
      </c>
      <c r="W22" s="16">
        <f t="shared" si="8"/>
        <v>36</v>
      </c>
      <c r="X22" s="18">
        <f t="shared" si="6"/>
        <v>0.1037463976945245</v>
      </c>
    </row>
    <row r="23" spans="1:24" ht="13.5" customHeight="1" x14ac:dyDescent="0.15">
      <c r="A23" s="19">
        <v>280172</v>
      </c>
      <c r="B23" s="20" t="s">
        <v>38</v>
      </c>
      <c r="C23" s="22">
        <f>VLOOKUP(A23,'[1]貼付（TKCA015）'!$J$3:$T$59,3,FALSE)</f>
        <v>1249</v>
      </c>
      <c r="D23" s="22">
        <f>VLOOKUP(A23,'[1]貼付（TKCA015）'!$J$3:$T$59,4,FALSE)</f>
        <v>40</v>
      </c>
      <c r="E23" s="17">
        <f t="shared" si="7"/>
        <v>3.2025620496397116E-2</v>
      </c>
      <c r="F23" s="22">
        <f>VLOOKUP(A23,'[1]貼付（TKCA015）'!$J$3:$T$59,5,FALSE)</f>
        <v>53</v>
      </c>
      <c r="G23" s="22">
        <f>VLOOKUP(A23,'[1]貼付（TKCA015）'!$J$3:$T$59,6,FALSE)</f>
        <v>0</v>
      </c>
      <c r="H23" s="22">
        <v>0</v>
      </c>
      <c r="I23" s="22">
        <v>0</v>
      </c>
      <c r="J23" s="17">
        <f t="shared" si="1"/>
        <v>0</v>
      </c>
      <c r="K23" s="22">
        <f>VLOOKUP(A23,'[1]貼付（TKCA015）'!$J$3:$T$59,7,FALSE)</f>
        <v>0</v>
      </c>
      <c r="L23" s="22">
        <v>0</v>
      </c>
      <c r="M23" s="21">
        <v>0</v>
      </c>
      <c r="N23" s="17">
        <f t="shared" si="2"/>
        <v>0</v>
      </c>
      <c r="O23" s="22">
        <f>VLOOKUP(A23,'[1]貼付（TKCA015）'!$J$3:$T$59,8,FALSE)</f>
        <v>218</v>
      </c>
      <c r="P23" s="17">
        <f t="shared" si="0"/>
        <v>0.1745396317053643</v>
      </c>
      <c r="Q23" s="22">
        <f>VLOOKUP(A23,'[1]貼付（TKCA015）'!$J$3:$T$59,9,FALSE)</f>
        <v>350</v>
      </c>
      <c r="R23" s="22">
        <f>VLOOKUP(A23,'[1]貼付（TKCA015）'!$J$3:$T$59,10,FALSE)</f>
        <v>13</v>
      </c>
      <c r="S23" s="17">
        <f t="shared" si="3"/>
        <v>5.9633027522935783E-2</v>
      </c>
      <c r="T23" s="22">
        <f>VLOOKUP(A23,'[1]貼付（TKCA015）'!$J$3:$T$59,11,FALSE)</f>
        <v>14</v>
      </c>
      <c r="U23" s="17">
        <f t="shared" si="4"/>
        <v>6.4220183486238536E-2</v>
      </c>
      <c r="V23" s="16">
        <f t="shared" si="5"/>
        <v>258</v>
      </c>
      <c r="W23" s="16">
        <f t="shared" si="8"/>
        <v>14</v>
      </c>
      <c r="X23" s="18">
        <f t="shared" si="6"/>
        <v>5.4263565891472867E-2</v>
      </c>
    </row>
    <row r="24" spans="1:24" ht="13.5" customHeight="1" x14ac:dyDescent="0.15">
      <c r="A24" s="19">
        <v>280180</v>
      </c>
      <c r="B24" s="20" t="s">
        <v>39</v>
      </c>
      <c r="C24" s="22">
        <f>VLOOKUP(A24,'[1]貼付（TKCA015）'!$J$3:$T$59,3,FALSE)</f>
        <v>3336</v>
      </c>
      <c r="D24" s="22">
        <f>VLOOKUP(A24,'[1]貼付（TKCA015）'!$J$3:$T$59,4,FALSE)</f>
        <v>138</v>
      </c>
      <c r="E24" s="17">
        <f t="shared" si="7"/>
        <v>4.1366906474820143E-2</v>
      </c>
      <c r="F24" s="22">
        <f>VLOOKUP(A24,'[1]貼付（TKCA015）'!$J$3:$T$59,5,FALSE)</f>
        <v>122</v>
      </c>
      <c r="G24" s="22">
        <f>VLOOKUP(A24,'[1]貼付（TKCA015）'!$J$3:$T$59,6,FALSE)</f>
        <v>23</v>
      </c>
      <c r="H24" s="22">
        <v>0</v>
      </c>
      <c r="I24" s="22">
        <v>0</v>
      </c>
      <c r="J24" s="17">
        <f t="shared" si="1"/>
        <v>0.16666666666666666</v>
      </c>
      <c r="K24" s="22">
        <f>VLOOKUP(A24,'[1]貼付（TKCA015）'!$J$3:$T$59,7,FALSE)</f>
        <v>15</v>
      </c>
      <c r="L24" s="22">
        <v>0</v>
      </c>
      <c r="M24" s="21">
        <v>0</v>
      </c>
      <c r="N24" s="17">
        <f t="shared" si="2"/>
        <v>0.10869565217391304</v>
      </c>
      <c r="O24" s="22">
        <f>VLOOKUP(A24,'[1]貼付（TKCA015）'!$J$3:$T$59,8,FALSE)</f>
        <v>451</v>
      </c>
      <c r="P24" s="17">
        <f t="shared" si="0"/>
        <v>0.13519184652278177</v>
      </c>
      <c r="Q24" s="22">
        <f>VLOOKUP(A24,'[1]貼付（TKCA015）'!$J$3:$T$59,9,FALSE)</f>
        <v>905</v>
      </c>
      <c r="R24" s="22">
        <f>VLOOKUP(A24,'[1]貼付（TKCA015）'!$J$3:$T$59,10,FALSE)</f>
        <v>107</v>
      </c>
      <c r="S24" s="17">
        <f t="shared" si="3"/>
        <v>0.23725055432372505</v>
      </c>
      <c r="T24" s="22">
        <f>VLOOKUP(A24,'[1]貼付（TKCA015）'!$J$3:$T$59,11,FALSE)</f>
        <v>104</v>
      </c>
      <c r="U24" s="17">
        <f t="shared" si="4"/>
        <v>0.23059866962305986</v>
      </c>
      <c r="V24" s="16">
        <f t="shared" si="5"/>
        <v>589</v>
      </c>
      <c r="W24" s="16">
        <f t="shared" si="8"/>
        <v>119</v>
      </c>
      <c r="X24" s="18">
        <f t="shared" si="6"/>
        <v>0.20203735144312393</v>
      </c>
    </row>
    <row r="25" spans="1:24" ht="13.5" customHeight="1" x14ac:dyDescent="0.15">
      <c r="A25" s="19">
        <v>280198</v>
      </c>
      <c r="B25" s="20" t="s">
        <v>40</v>
      </c>
      <c r="C25" s="22">
        <f>VLOOKUP(A25,'[1]貼付（TKCA015）'!$J$3:$T$59,3,FALSE)</f>
        <v>1077</v>
      </c>
      <c r="D25" s="22">
        <f>VLOOKUP(A25,'[1]貼付（TKCA015）'!$J$3:$T$59,4,FALSE)</f>
        <v>51</v>
      </c>
      <c r="E25" s="17">
        <f t="shared" si="7"/>
        <v>4.7353760445682451E-2</v>
      </c>
      <c r="F25" s="22">
        <f>VLOOKUP(A25,'[1]貼付（TKCA015）'!$J$3:$T$59,5,FALSE)</f>
        <v>42</v>
      </c>
      <c r="G25" s="22">
        <f>VLOOKUP(A25,'[1]貼付（TKCA015）'!$J$3:$T$59,6,FALSE)</f>
        <v>13</v>
      </c>
      <c r="H25" s="22">
        <v>0</v>
      </c>
      <c r="I25" s="22">
        <v>0</v>
      </c>
      <c r="J25" s="17">
        <f t="shared" si="1"/>
        <v>0.25490196078431371</v>
      </c>
      <c r="K25" s="22">
        <f>VLOOKUP(A25,'[1]貼付（TKCA015）'!$J$3:$T$59,7,FALSE)</f>
        <v>13</v>
      </c>
      <c r="L25" s="22">
        <v>0</v>
      </c>
      <c r="M25" s="21">
        <v>0</v>
      </c>
      <c r="N25" s="17">
        <f t="shared" si="2"/>
        <v>0.25490196078431371</v>
      </c>
      <c r="O25" s="22">
        <f>VLOOKUP(A25,'[1]貼付（TKCA015）'!$J$3:$T$59,8,FALSE)</f>
        <v>166</v>
      </c>
      <c r="P25" s="17">
        <f t="shared" si="0"/>
        <v>0.1541318477251625</v>
      </c>
      <c r="Q25" s="22">
        <f>VLOOKUP(A25,'[1]貼付（TKCA015）'!$J$3:$T$59,9,FALSE)</f>
        <v>306</v>
      </c>
      <c r="R25" s="22">
        <f>VLOOKUP(A25,'[1]貼付（TKCA015）'!$J$3:$T$59,10,FALSE)</f>
        <v>113</v>
      </c>
      <c r="S25" s="17">
        <f t="shared" si="3"/>
        <v>0.68072289156626509</v>
      </c>
      <c r="T25" s="22">
        <f>VLOOKUP(A25,'[1]貼付（TKCA015）'!$J$3:$T$59,11,FALSE)</f>
        <v>113</v>
      </c>
      <c r="U25" s="17">
        <f t="shared" si="4"/>
        <v>0.68072289156626509</v>
      </c>
      <c r="V25" s="16">
        <f t="shared" si="5"/>
        <v>217</v>
      </c>
      <c r="W25" s="16">
        <f t="shared" si="8"/>
        <v>126</v>
      </c>
      <c r="X25" s="18">
        <f t="shared" si="6"/>
        <v>0.58064516129032262</v>
      </c>
    </row>
    <row r="26" spans="1:24" ht="13.5" customHeight="1" x14ac:dyDescent="0.15">
      <c r="A26" s="19">
        <v>280206</v>
      </c>
      <c r="B26" s="20" t="s">
        <v>41</v>
      </c>
      <c r="C26" s="22">
        <f>VLOOKUP(A26,'[1]貼付（TKCA015）'!$J$3:$T$59,3,FALSE)</f>
        <v>2396</v>
      </c>
      <c r="D26" s="22">
        <f>VLOOKUP(A26,'[1]貼付（TKCA015）'!$J$3:$T$59,4,FALSE)</f>
        <v>73</v>
      </c>
      <c r="E26" s="17">
        <f t="shared" si="7"/>
        <v>3.0467445742904841E-2</v>
      </c>
      <c r="F26" s="22">
        <f>VLOOKUP(A26,'[1]貼付（TKCA015）'!$J$3:$T$59,5,FALSE)</f>
        <v>84</v>
      </c>
      <c r="G26" s="22">
        <f>VLOOKUP(A26,'[1]貼付（TKCA015）'!$J$3:$T$59,6,FALSE)</f>
        <v>11</v>
      </c>
      <c r="H26" s="22">
        <v>0</v>
      </c>
      <c r="I26" s="22">
        <v>0</v>
      </c>
      <c r="J26" s="17">
        <f t="shared" si="1"/>
        <v>0.15068493150684931</v>
      </c>
      <c r="K26" s="22">
        <f>VLOOKUP(A26,'[1]貼付（TKCA015）'!$J$3:$T$59,7,FALSE)</f>
        <v>8</v>
      </c>
      <c r="L26" s="22">
        <v>0</v>
      </c>
      <c r="M26" s="21">
        <v>0</v>
      </c>
      <c r="N26" s="17">
        <f t="shared" si="2"/>
        <v>0.1095890410958904</v>
      </c>
      <c r="O26" s="22">
        <f>VLOOKUP(A26,'[1]貼付（TKCA015）'!$J$3:$T$59,8,FALSE)</f>
        <v>338</v>
      </c>
      <c r="P26" s="17">
        <f t="shared" si="0"/>
        <v>0.14106844741235391</v>
      </c>
      <c r="Q26" s="22">
        <f>VLOOKUP(A26,'[1]貼付（TKCA015）'!$J$3:$T$59,9,FALSE)</f>
        <v>651</v>
      </c>
      <c r="R26" s="22">
        <f>VLOOKUP(A26,'[1]貼付（TKCA015）'!$J$3:$T$59,10,FALSE)</f>
        <v>57</v>
      </c>
      <c r="S26" s="17">
        <f t="shared" si="3"/>
        <v>0.16863905325443787</v>
      </c>
      <c r="T26" s="22">
        <f>VLOOKUP(A26,'[1]貼付（TKCA015）'!$J$3:$T$59,11,FALSE)</f>
        <v>53</v>
      </c>
      <c r="U26" s="17">
        <f t="shared" si="4"/>
        <v>0.15680473372781065</v>
      </c>
      <c r="V26" s="16">
        <f t="shared" si="5"/>
        <v>411</v>
      </c>
      <c r="W26" s="16">
        <f t="shared" si="8"/>
        <v>61</v>
      </c>
      <c r="X26" s="18">
        <f t="shared" si="6"/>
        <v>0.14841849148418493</v>
      </c>
    </row>
    <row r="27" spans="1:24" ht="13.5" customHeight="1" x14ac:dyDescent="0.15">
      <c r="A27" s="19">
        <v>280214</v>
      </c>
      <c r="B27" s="20" t="s">
        <v>42</v>
      </c>
      <c r="C27" s="22">
        <f>VLOOKUP(A27,'[1]貼付（TKCA015）'!$J$3:$T$59,3,FALSE)</f>
        <v>1282</v>
      </c>
      <c r="D27" s="22">
        <f>VLOOKUP(A27,'[1]貼付（TKCA015）'!$J$3:$T$59,4,FALSE)</f>
        <v>34</v>
      </c>
      <c r="E27" s="17">
        <f t="shared" si="7"/>
        <v>2.6521060842433698E-2</v>
      </c>
      <c r="F27" s="22">
        <f>VLOOKUP(A27,'[1]貼付（TKCA015）'!$J$3:$T$59,5,FALSE)</f>
        <v>60</v>
      </c>
      <c r="G27" s="22">
        <f>VLOOKUP(A27,'[1]貼付（TKCA015）'!$J$3:$T$59,6,FALSE)</f>
        <v>9</v>
      </c>
      <c r="H27" s="22">
        <v>0</v>
      </c>
      <c r="I27" s="22">
        <v>0</v>
      </c>
      <c r="J27" s="17">
        <f t="shared" si="1"/>
        <v>0.26470588235294118</v>
      </c>
      <c r="K27" s="22">
        <f>VLOOKUP(A27,'[1]貼付（TKCA015）'!$J$3:$T$59,7,FALSE)</f>
        <v>8</v>
      </c>
      <c r="L27" s="22">
        <v>0</v>
      </c>
      <c r="M27" s="21">
        <v>0</v>
      </c>
      <c r="N27" s="17">
        <f t="shared" si="2"/>
        <v>0.23529411764705882</v>
      </c>
      <c r="O27" s="22">
        <f>VLOOKUP(A27,'[1]貼付（TKCA015）'!$J$3:$T$59,8,FALSE)</f>
        <v>165</v>
      </c>
      <c r="P27" s="17">
        <f t="shared" si="0"/>
        <v>0.12870514820592824</v>
      </c>
      <c r="Q27" s="22">
        <f>VLOOKUP(A27,'[1]貼付（TKCA015）'!$J$3:$T$59,9,FALSE)</f>
        <v>409</v>
      </c>
      <c r="R27" s="22">
        <f>VLOOKUP(A27,'[1]貼付（TKCA015）'!$J$3:$T$59,10,FALSE)</f>
        <v>99</v>
      </c>
      <c r="S27" s="17">
        <f t="shared" si="3"/>
        <v>0.6</v>
      </c>
      <c r="T27" s="22">
        <f>VLOOKUP(A27,'[1]貼付（TKCA015）'!$J$3:$T$59,11,FALSE)</f>
        <v>94</v>
      </c>
      <c r="U27" s="17">
        <f t="shared" si="4"/>
        <v>0.5696969696969697</v>
      </c>
      <c r="V27" s="16">
        <f t="shared" si="5"/>
        <v>199</v>
      </c>
      <c r="W27" s="16">
        <f t="shared" si="8"/>
        <v>102</v>
      </c>
      <c r="X27" s="18">
        <f t="shared" si="6"/>
        <v>0.51256281407035176</v>
      </c>
    </row>
    <row r="28" spans="1:24" ht="13.5" customHeight="1" x14ac:dyDescent="0.15">
      <c r="A28" s="19">
        <v>280222</v>
      </c>
      <c r="B28" s="20" t="s">
        <v>43</v>
      </c>
      <c r="C28" s="22">
        <f>VLOOKUP(A28,'[1]貼付（TKCA015）'!$J$3:$T$59,3,FALSE)</f>
        <v>972</v>
      </c>
      <c r="D28" s="22">
        <f>VLOOKUP(A28,'[1]貼付（TKCA015）'!$J$3:$T$59,4,FALSE)</f>
        <v>38</v>
      </c>
      <c r="E28" s="17">
        <f t="shared" si="7"/>
        <v>3.9094650205761319E-2</v>
      </c>
      <c r="F28" s="22">
        <f>VLOOKUP(A28,'[1]貼付（TKCA015）'!$J$3:$T$59,5,FALSE)</f>
        <v>43</v>
      </c>
      <c r="G28" s="22">
        <f>VLOOKUP(A28,'[1]貼付（TKCA015）'!$J$3:$T$59,6,FALSE)</f>
        <v>13</v>
      </c>
      <c r="H28" s="22">
        <v>0</v>
      </c>
      <c r="I28" s="22">
        <v>0</v>
      </c>
      <c r="J28" s="17">
        <f t="shared" si="1"/>
        <v>0.34210526315789475</v>
      </c>
      <c r="K28" s="22">
        <f>VLOOKUP(A28,'[1]貼付（TKCA015）'!$J$3:$T$59,7,FALSE)</f>
        <v>6</v>
      </c>
      <c r="L28" s="22">
        <v>0</v>
      </c>
      <c r="M28" s="21">
        <v>0</v>
      </c>
      <c r="N28" s="17">
        <f t="shared" si="2"/>
        <v>0.15789473684210525</v>
      </c>
      <c r="O28" s="22">
        <f>VLOOKUP(A28,'[1]貼付（TKCA015）'!$J$3:$T$59,8,FALSE)</f>
        <v>145</v>
      </c>
      <c r="P28" s="17">
        <f t="shared" si="0"/>
        <v>0.14917695473251028</v>
      </c>
      <c r="Q28" s="22">
        <f>VLOOKUP(A28,'[1]貼付（TKCA015）'!$J$3:$T$59,9,FALSE)</f>
        <v>285</v>
      </c>
      <c r="R28" s="22">
        <f>VLOOKUP(A28,'[1]貼付（TKCA015）'!$J$3:$T$59,10,FALSE)</f>
        <v>75</v>
      </c>
      <c r="S28" s="17">
        <f t="shared" si="3"/>
        <v>0.51724137931034486</v>
      </c>
      <c r="T28" s="22">
        <f>VLOOKUP(A28,'[1]貼付（TKCA015）'!$J$3:$T$59,11,FALSE)</f>
        <v>59</v>
      </c>
      <c r="U28" s="17">
        <f t="shared" si="4"/>
        <v>0.40689655172413791</v>
      </c>
      <c r="V28" s="16">
        <f t="shared" si="5"/>
        <v>183</v>
      </c>
      <c r="W28" s="16">
        <f t="shared" si="8"/>
        <v>65</v>
      </c>
      <c r="X28" s="18">
        <f t="shared" si="6"/>
        <v>0.3551912568306011</v>
      </c>
    </row>
    <row r="29" spans="1:24" ht="13.5" customHeight="1" x14ac:dyDescent="0.15">
      <c r="A29" s="19">
        <v>280248</v>
      </c>
      <c r="B29" s="20" t="s">
        <v>44</v>
      </c>
      <c r="C29" s="22">
        <f>VLOOKUP(A29,'[1]貼付（TKCA015）'!$J$3:$T$59,3,FALSE)</f>
        <v>1034</v>
      </c>
      <c r="D29" s="22">
        <f>VLOOKUP(A29,'[1]貼付（TKCA015）'!$J$3:$T$59,4,FALSE)</f>
        <v>62</v>
      </c>
      <c r="E29" s="17">
        <f t="shared" si="7"/>
        <v>5.9961315280464215E-2</v>
      </c>
      <c r="F29" s="22">
        <f>VLOOKUP(A29,'[1]貼付（TKCA015）'!$J$3:$T$59,5,FALSE)</f>
        <v>46</v>
      </c>
      <c r="G29" s="22">
        <f>VLOOKUP(A29,'[1]貼付（TKCA015）'!$J$3:$T$59,6,FALSE)</f>
        <v>35</v>
      </c>
      <c r="H29" s="22">
        <v>0</v>
      </c>
      <c r="I29" s="22">
        <v>0</v>
      </c>
      <c r="J29" s="17">
        <f t="shared" si="1"/>
        <v>0.56451612903225812</v>
      </c>
      <c r="K29" s="22">
        <f>VLOOKUP(A29,'[1]貼付（TKCA015）'!$J$3:$T$59,7,FALSE)</f>
        <v>35</v>
      </c>
      <c r="L29" s="22">
        <v>0</v>
      </c>
      <c r="M29" s="21">
        <v>0</v>
      </c>
      <c r="N29" s="17">
        <f t="shared" si="2"/>
        <v>0.56451612903225812</v>
      </c>
      <c r="O29" s="22">
        <f>VLOOKUP(A29,'[1]貼付（TKCA015）'!$J$3:$T$59,8,FALSE)</f>
        <v>159</v>
      </c>
      <c r="P29" s="17">
        <f t="shared" si="0"/>
        <v>0.15377176015473887</v>
      </c>
      <c r="Q29" s="22">
        <f>VLOOKUP(A29,'[1]貼付（TKCA015）'!$J$3:$T$59,9,FALSE)</f>
        <v>279</v>
      </c>
      <c r="R29" s="22">
        <f>VLOOKUP(A29,'[1]貼付（TKCA015）'!$J$3:$T$59,10,FALSE)</f>
        <v>90</v>
      </c>
      <c r="S29" s="17">
        <f t="shared" si="3"/>
        <v>0.56603773584905659</v>
      </c>
      <c r="T29" s="22">
        <f>VLOOKUP(A29,'[1]貼付（TKCA015）'!$J$3:$T$59,11,FALSE)</f>
        <v>88</v>
      </c>
      <c r="U29" s="17">
        <f t="shared" si="4"/>
        <v>0.55345911949685533</v>
      </c>
      <c r="V29" s="16">
        <f t="shared" si="5"/>
        <v>221</v>
      </c>
      <c r="W29" s="16">
        <f t="shared" si="8"/>
        <v>123</v>
      </c>
      <c r="X29" s="18">
        <f t="shared" si="6"/>
        <v>0.5565610859728507</v>
      </c>
    </row>
    <row r="30" spans="1:24" ht="13.5" customHeight="1" x14ac:dyDescent="0.15">
      <c r="A30" s="19">
        <v>280271</v>
      </c>
      <c r="B30" s="20" t="s">
        <v>45</v>
      </c>
      <c r="C30" s="22">
        <f>VLOOKUP(A30,'[1]貼付（TKCA015）'!$J$3:$T$59,3,FALSE)</f>
        <v>605</v>
      </c>
      <c r="D30" s="22">
        <f>VLOOKUP(A30,'[1]貼付（TKCA015）'!$J$3:$T$59,4,FALSE)</f>
        <v>30</v>
      </c>
      <c r="E30" s="17">
        <f t="shared" si="7"/>
        <v>4.9586776859504134E-2</v>
      </c>
      <c r="F30" s="22">
        <f>VLOOKUP(A30,'[1]貼付（TKCA015）'!$J$3:$T$59,5,FALSE)</f>
        <v>23</v>
      </c>
      <c r="G30" s="22">
        <f>VLOOKUP(A30,'[1]貼付（TKCA015）'!$J$3:$T$59,6,FALSE)</f>
        <v>10</v>
      </c>
      <c r="H30" s="22">
        <v>0</v>
      </c>
      <c r="I30" s="22">
        <v>0</v>
      </c>
      <c r="J30" s="17">
        <f t="shared" si="1"/>
        <v>0.33333333333333331</v>
      </c>
      <c r="K30" s="22">
        <f>VLOOKUP(A30,'[1]貼付（TKCA015）'!$J$3:$T$59,7,FALSE)</f>
        <v>4</v>
      </c>
      <c r="L30" s="22">
        <v>0</v>
      </c>
      <c r="M30" s="21">
        <v>0</v>
      </c>
      <c r="N30" s="17">
        <f t="shared" si="2"/>
        <v>0.13333333333333333</v>
      </c>
      <c r="O30" s="22">
        <f>VLOOKUP(A30,'[1]貼付（TKCA015）'!$J$3:$T$59,8,FALSE)</f>
        <v>102</v>
      </c>
      <c r="P30" s="17">
        <f t="shared" si="0"/>
        <v>0.16859504132231404</v>
      </c>
      <c r="Q30" s="22">
        <f>VLOOKUP(A30,'[1]貼付（TKCA015）'!$J$3:$T$59,9,FALSE)</f>
        <v>144</v>
      </c>
      <c r="R30" s="22">
        <f>VLOOKUP(A30,'[1]貼付（TKCA015）'!$J$3:$T$59,10,FALSE)</f>
        <v>64</v>
      </c>
      <c r="S30" s="17">
        <f t="shared" si="3"/>
        <v>0.62745098039215685</v>
      </c>
      <c r="T30" s="22">
        <f>VLOOKUP(A30,'[1]貼付（TKCA015）'!$J$3:$T$59,11,FALSE)</f>
        <v>57</v>
      </c>
      <c r="U30" s="17">
        <f t="shared" si="4"/>
        <v>0.55882352941176472</v>
      </c>
      <c r="V30" s="16">
        <f t="shared" si="5"/>
        <v>132</v>
      </c>
      <c r="W30" s="16">
        <f t="shared" si="8"/>
        <v>61</v>
      </c>
      <c r="X30" s="18">
        <f t="shared" si="6"/>
        <v>0.4621212121212121</v>
      </c>
    </row>
    <row r="31" spans="1:24" ht="13.5" customHeight="1" x14ac:dyDescent="0.15">
      <c r="A31" s="19">
        <v>280313</v>
      </c>
      <c r="B31" s="20" t="s">
        <v>46</v>
      </c>
      <c r="C31" s="22">
        <f>VLOOKUP(A31,'[1]貼付（TKCA015）'!$J$3:$T$59,3,FALSE)</f>
        <v>782</v>
      </c>
      <c r="D31" s="22">
        <f>VLOOKUP(A31,'[1]貼付（TKCA015）'!$J$3:$T$59,4,FALSE)</f>
        <v>30</v>
      </c>
      <c r="E31" s="17">
        <f t="shared" si="7"/>
        <v>3.8363171355498722E-2</v>
      </c>
      <c r="F31" s="22">
        <f>VLOOKUP(A31,'[1]貼付（TKCA015）'!$J$3:$T$59,5,FALSE)</f>
        <v>31</v>
      </c>
      <c r="G31" s="22">
        <f>VLOOKUP(A31,'[1]貼付（TKCA015）'!$J$3:$T$59,6,FALSE)</f>
        <v>10</v>
      </c>
      <c r="H31" s="22">
        <v>0</v>
      </c>
      <c r="I31" s="22">
        <v>0</v>
      </c>
      <c r="J31" s="17">
        <f t="shared" si="1"/>
        <v>0.33333333333333331</v>
      </c>
      <c r="K31" s="22">
        <f>VLOOKUP(A31,'[1]貼付（TKCA015）'!$J$3:$T$59,7,FALSE)</f>
        <v>5</v>
      </c>
      <c r="L31" s="22">
        <v>0</v>
      </c>
      <c r="M31" s="21">
        <v>0</v>
      </c>
      <c r="N31" s="17">
        <f t="shared" si="2"/>
        <v>0.16666666666666666</v>
      </c>
      <c r="O31" s="22">
        <f>VLOOKUP(A31,'[1]貼付（TKCA015）'!$J$3:$T$59,8,FALSE)</f>
        <v>126</v>
      </c>
      <c r="P31" s="17">
        <f t="shared" si="0"/>
        <v>0.16112531969309463</v>
      </c>
      <c r="Q31" s="22">
        <f>VLOOKUP(A31,'[1]貼付（TKCA015）'!$J$3:$T$59,9,FALSE)</f>
        <v>224</v>
      </c>
      <c r="R31" s="22">
        <f>VLOOKUP(A31,'[1]貼付（TKCA015）'!$J$3:$T$59,10,FALSE)</f>
        <v>54</v>
      </c>
      <c r="S31" s="17">
        <f t="shared" si="3"/>
        <v>0.42857142857142855</v>
      </c>
      <c r="T31" s="22">
        <f>VLOOKUP(A31,'[1]貼付（TKCA015）'!$J$3:$T$59,11,FALSE)</f>
        <v>62</v>
      </c>
      <c r="U31" s="17">
        <f t="shared" si="4"/>
        <v>0.49206349206349204</v>
      </c>
      <c r="V31" s="16">
        <f t="shared" si="5"/>
        <v>156</v>
      </c>
      <c r="W31" s="16">
        <f t="shared" si="8"/>
        <v>67</v>
      </c>
      <c r="X31" s="18">
        <f t="shared" si="6"/>
        <v>0.42948717948717946</v>
      </c>
    </row>
    <row r="32" spans="1:24" ht="13.5" customHeight="1" x14ac:dyDescent="0.15">
      <c r="A32" s="19">
        <v>280321</v>
      </c>
      <c r="B32" s="20" t="s">
        <v>47</v>
      </c>
      <c r="C32" s="22">
        <f>VLOOKUP(A32,'[1]貼付（TKCA015）'!$J$3:$T$59,3,FALSE)</f>
        <v>762</v>
      </c>
      <c r="D32" s="22">
        <f>VLOOKUP(A32,'[1]貼付（TKCA015）'!$J$3:$T$59,4,FALSE)</f>
        <v>22</v>
      </c>
      <c r="E32" s="17">
        <f t="shared" si="7"/>
        <v>2.8871391076115485E-2</v>
      </c>
      <c r="F32" s="22">
        <f>VLOOKUP(A32,'[1]貼付（TKCA015）'!$J$3:$T$59,5,FALSE)</f>
        <v>31</v>
      </c>
      <c r="G32" s="22">
        <f>VLOOKUP(A32,'[1]貼付（TKCA015）'!$J$3:$T$59,6,FALSE)</f>
        <v>5</v>
      </c>
      <c r="H32" s="22">
        <v>0</v>
      </c>
      <c r="I32" s="22">
        <v>0</v>
      </c>
      <c r="J32" s="17">
        <f t="shared" si="1"/>
        <v>0.22727272727272727</v>
      </c>
      <c r="K32" s="22">
        <f>VLOOKUP(A32,'[1]貼付（TKCA015）'!$J$3:$T$59,7,FALSE)</f>
        <v>3</v>
      </c>
      <c r="L32" s="22">
        <v>0</v>
      </c>
      <c r="M32" s="21">
        <v>0</v>
      </c>
      <c r="N32" s="17">
        <f t="shared" si="2"/>
        <v>0.13636363636363635</v>
      </c>
      <c r="O32" s="22">
        <f>VLOOKUP(A32,'[1]貼付（TKCA015）'!$J$3:$T$59,8,FALSE)</f>
        <v>106</v>
      </c>
      <c r="P32" s="17">
        <f t="shared" si="0"/>
        <v>0.13910761154855644</v>
      </c>
      <c r="Q32" s="22">
        <f>VLOOKUP(A32,'[1]貼付（TKCA015）'!$J$3:$T$59,9,FALSE)</f>
        <v>233</v>
      </c>
      <c r="R32" s="22">
        <f>VLOOKUP(A32,'[1]貼付（TKCA015）'!$J$3:$T$59,10,FALSE)</f>
        <v>35</v>
      </c>
      <c r="S32" s="17">
        <f t="shared" si="3"/>
        <v>0.330188679245283</v>
      </c>
      <c r="T32" s="22">
        <f>VLOOKUP(A32,'[1]貼付（TKCA015）'!$J$3:$T$59,11,FALSE)</f>
        <v>47</v>
      </c>
      <c r="U32" s="17">
        <f t="shared" si="4"/>
        <v>0.44339622641509435</v>
      </c>
      <c r="V32" s="16">
        <f t="shared" si="5"/>
        <v>128</v>
      </c>
      <c r="W32" s="16">
        <f t="shared" si="8"/>
        <v>50</v>
      </c>
      <c r="X32" s="18">
        <f t="shared" si="6"/>
        <v>0.390625</v>
      </c>
    </row>
    <row r="33" spans="1:24" ht="13.5" customHeight="1" x14ac:dyDescent="0.15">
      <c r="A33" s="19">
        <v>280370</v>
      </c>
      <c r="B33" s="20" t="s">
        <v>48</v>
      </c>
      <c r="C33" s="22">
        <f>VLOOKUP(A33,'[1]貼付（TKCA015）'!$J$3:$T$59,3,FALSE)</f>
        <v>466</v>
      </c>
      <c r="D33" s="22">
        <f>VLOOKUP(A33,'[1]貼付（TKCA015）'!$J$3:$T$59,4,FALSE)</f>
        <v>22</v>
      </c>
      <c r="E33" s="17">
        <f t="shared" si="7"/>
        <v>4.7210300429184553E-2</v>
      </c>
      <c r="F33" s="22">
        <f>VLOOKUP(A33,'[1]貼付（TKCA015）'!$J$3:$T$59,5,FALSE)</f>
        <v>24</v>
      </c>
      <c r="G33" s="22">
        <f>VLOOKUP(A33,'[1]貼付（TKCA015）'!$J$3:$T$59,6,FALSE)</f>
        <v>11</v>
      </c>
      <c r="H33" s="22">
        <v>0</v>
      </c>
      <c r="I33" s="22">
        <v>0</v>
      </c>
      <c r="J33" s="17">
        <f t="shared" si="1"/>
        <v>0.5</v>
      </c>
      <c r="K33" s="22">
        <f>VLOOKUP(A33,'[1]貼付（TKCA015）'!$J$3:$T$59,7,FALSE)</f>
        <v>8</v>
      </c>
      <c r="L33" s="22">
        <v>0</v>
      </c>
      <c r="M33" s="21">
        <v>0</v>
      </c>
      <c r="N33" s="17">
        <f t="shared" si="2"/>
        <v>0.36363636363636365</v>
      </c>
      <c r="O33" s="22">
        <f>VLOOKUP(A33,'[1]貼付（TKCA015）'!$J$3:$T$59,8,FALSE)</f>
        <v>68</v>
      </c>
      <c r="P33" s="17">
        <f t="shared" si="0"/>
        <v>0.14592274678111589</v>
      </c>
      <c r="Q33" s="22">
        <f>VLOOKUP(A33,'[1]貼付（TKCA015）'!$J$3:$T$59,9,FALSE)</f>
        <v>124</v>
      </c>
      <c r="R33" s="22">
        <f>VLOOKUP(A33,'[1]貼付（TKCA015）'!$J$3:$T$59,10,FALSE)</f>
        <v>27</v>
      </c>
      <c r="S33" s="17">
        <f t="shared" si="3"/>
        <v>0.39705882352941174</v>
      </c>
      <c r="T33" s="22">
        <f>VLOOKUP(A33,'[1]貼付（TKCA015）'!$J$3:$T$59,11,FALSE)</f>
        <v>21</v>
      </c>
      <c r="U33" s="17">
        <f t="shared" si="4"/>
        <v>0.30882352941176472</v>
      </c>
      <c r="V33" s="16">
        <f t="shared" si="5"/>
        <v>90</v>
      </c>
      <c r="W33" s="16">
        <f t="shared" si="8"/>
        <v>29</v>
      </c>
      <c r="X33" s="18">
        <f t="shared" si="6"/>
        <v>0.32222222222222224</v>
      </c>
    </row>
    <row r="34" spans="1:24" ht="13.5" customHeight="1" x14ac:dyDescent="0.15">
      <c r="A34" s="19">
        <v>280396</v>
      </c>
      <c r="B34" s="20" t="s">
        <v>49</v>
      </c>
      <c r="C34" s="22">
        <f>VLOOKUP(A34,'[1]貼付（TKCA015）'!$J$3:$T$59,3,FALSE)</f>
        <v>470</v>
      </c>
      <c r="D34" s="22">
        <f>VLOOKUP(A34,'[1]貼付（TKCA015）'!$J$3:$T$59,4,FALSE)</f>
        <v>23</v>
      </c>
      <c r="E34" s="17">
        <f t="shared" si="7"/>
        <v>4.8936170212765959E-2</v>
      </c>
      <c r="F34" s="22">
        <f>VLOOKUP(A34,'[1]貼付（TKCA015）'!$J$3:$T$59,5,FALSE)</f>
        <v>23</v>
      </c>
      <c r="G34" s="22">
        <f>VLOOKUP(A34,'[1]貼付（TKCA015）'!$J$3:$T$59,6,FALSE)</f>
        <v>9</v>
      </c>
      <c r="H34" s="22">
        <v>0</v>
      </c>
      <c r="I34" s="22">
        <v>0</v>
      </c>
      <c r="J34" s="17">
        <f t="shared" si="1"/>
        <v>0.39130434782608697</v>
      </c>
      <c r="K34" s="22">
        <f>VLOOKUP(A34,'[1]貼付（TKCA015）'!$J$3:$T$59,7,FALSE)</f>
        <v>7</v>
      </c>
      <c r="L34" s="22">
        <v>0</v>
      </c>
      <c r="M34" s="21">
        <v>0</v>
      </c>
      <c r="N34" s="17">
        <f t="shared" si="2"/>
        <v>0.30434782608695654</v>
      </c>
      <c r="O34" s="22">
        <f>VLOOKUP(A34,'[1]貼付（TKCA015）'!$J$3:$T$59,8,FALSE)</f>
        <v>67</v>
      </c>
      <c r="P34" s="17">
        <f t="shared" si="0"/>
        <v>0.14255319148936171</v>
      </c>
      <c r="Q34" s="22">
        <f>VLOOKUP(A34,'[1]貼付（TKCA015）'!$J$3:$T$59,9,FALSE)</f>
        <v>116</v>
      </c>
      <c r="R34" s="22">
        <f>VLOOKUP(A34,'[1]貼付（TKCA015）'!$J$3:$T$59,10,FALSE)</f>
        <v>11</v>
      </c>
      <c r="S34" s="17">
        <f t="shared" si="3"/>
        <v>0.16417910447761194</v>
      </c>
      <c r="T34" s="22">
        <f>VLOOKUP(A34,'[1]貼付（TKCA015）'!$J$3:$T$59,11,FALSE)</f>
        <v>10</v>
      </c>
      <c r="U34" s="17">
        <f t="shared" si="4"/>
        <v>0.14925373134328357</v>
      </c>
      <c r="V34" s="16">
        <f t="shared" si="5"/>
        <v>90</v>
      </c>
      <c r="W34" s="16">
        <f t="shared" si="8"/>
        <v>17</v>
      </c>
      <c r="X34" s="18">
        <f t="shared" si="6"/>
        <v>0.18888888888888888</v>
      </c>
    </row>
    <row r="35" spans="1:24" ht="13.5" customHeight="1" x14ac:dyDescent="0.15">
      <c r="A35" s="19">
        <v>280404</v>
      </c>
      <c r="B35" s="20" t="s">
        <v>50</v>
      </c>
      <c r="C35" s="22">
        <f>VLOOKUP(A35,'[1]貼付（TKCA015）'!$J$3:$T$59,3,FALSE)</f>
        <v>382</v>
      </c>
      <c r="D35" s="22">
        <f>VLOOKUP(A35,'[1]貼付（TKCA015）'!$J$3:$T$59,4,FALSE)</f>
        <v>15</v>
      </c>
      <c r="E35" s="17">
        <f t="shared" si="7"/>
        <v>3.9267015706806283E-2</v>
      </c>
      <c r="F35" s="22">
        <f>VLOOKUP(A35,'[1]貼付（TKCA015）'!$J$3:$T$59,5,FALSE)</f>
        <v>10</v>
      </c>
      <c r="G35" s="22">
        <f>VLOOKUP(A35,'[1]貼付（TKCA015）'!$J$3:$T$59,6,FALSE)</f>
        <v>5</v>
      </c>
      <c r="H35" s="22">
        <v>0</v>
      </c>
      <c r="I35" s="22">
        <v>0</v>
      </c>
      <c r="J35" s="17">
        <f t="shared" si="1"/>
        <v>0.33333333333333331</v>
      </c>
      <c r="K35" s="22">
        <f>VLOOKUP(A35,'[1]貼付（TKCA015）'!$J$3:$T$59,7,FALSE)</f>
        <v>5</v>
      </c>
      <c r="L35" s="22">
        <v>0</v>
      </c>
      <c r="M35" s="21">
        <v>0</v>
      </c>
      <c r="N35" s="17">
        <f t="shared" si="2"/>
        <v>0.33333333333333331</v>
      </c>
      <c r="O35" s="22">
        <f>VLOOKUP(A35,'[1]貼付（TKCA015）'!$J$3:$T$59,8,FALSE)</f>
        <v>53</v>
      </c>
      <c r="P35" s="17">
        <f t="shared" si="0"/>
        <v>0.13874345549738221</v>
      </c>
      <c r="Q35" s="22">
        <f>VLOOKUP(A35,'[1]貼付（TKCA015）'!$J$3:$T$59,9,FALSE)</f>
        <v>104</v>
      </c>
      <c r="R35" s="22">
        <f>VLOOKUP(A35,'[1]貼付（TKCA015）'!$J$3:$T$59,10,FALSE)</f>
        <v>18</v>
      </c>
      <c r="S35" s="17">
        <f t="shared" si="3"/>
        <v>0.33962264150943394</v>
      </c>
      <c r="T35" s="22">
        <f>VLOOKUP(A35,'[1]貼付（TKCA015）'!$J$3:$T$59,11,FALSE)</f>
        <v>18</v>
      </c>
      <c r="U35" s="17">
        <f t="shared" si="4"/>
        <v>0.33962264150943394</v>
      </c>
      <c r="V35" s="16">
        <f t="shared" si="5"/>
        <v>68</v>
      </c>
      <c r="W35" s="16">
        <f t="shared" si="8"/>
        <v>23</v>
      </c>
      <c r="X35" s="18">
        <f t="shared" si="6"/>
        <v>0.33823529411764708</v>
      </c>
    </row>
    <row r="36" spans="1:24" ht="13.5" customHeight="1" x14ac:dyDescent="0.15">
      <c r="A36" s="19">
        <v>280420</v>
      </c>
      <c r="B36" s="20" t="s">
        <v>51</v>
      </c>
      <c r="C36" s="22">
        <f>VLOOKUP(A36,'[1]貼付（TKCA015）'!$J$3:$T$59,3,FALSE)</f>
        <v>633</v>
      </c>
      <c r="D36" s="22">
        <f>VLOOKUP(A36,'[1]貼付（TKCA015）'!$J$3:$T$59,4,FALSE)</f>
        <v>30</v>
      </c>
      <c r="E36" s="17">
        <f t="shared" si="7"/>
        <v>4.7393364928909949E-2</v>
      </c>
      <c r="F36" s="22">
        <f>VLOOKUP(A36,'[1]貼付（TKCA015）'!$J$3:$T$59,5,FALSE)</f>
        <v>21</v>
      </c>
      <c r="G36" s="22">
        <f>VLOOKUP(A36,'[1]貼付（TKCA015）'!$J$3:$T$59,6,FALSE)</f>
        <v>19</v>
      </c>
      <c r="H36" s="22">
        <v>0</v>
      </c>
      <c r="I36" s="22">
        <v>0</v>
      </c>
      <c r="J36" s="17">
        <f t="shared" si="1"/>
        <v>0.6333333333333333</v>
      </c>
      <c r="K36" s="22">
        <f>VLOOKUP(A36,'[1]貼付（TKCA015）'!$J$3:$T$59,7,FALSE)</f>
        <v>13</v>
      </c>
      <c r="L36" s="22">
        <v>0</v>
      </c>
      <c r="M36" s="21">
        <v>0</v>
      </c>
      <c r="N36" s="17">
        <f t="shared" si="2"/>
        <v>0.43333333333333335</v>
      </c>
      <c r="O36" s="22">
        <f>VLOOKUP(A36,'[1]貼付（TKCA015）'!$J$3:$T$59,8,FALSE)</f>
        <v>103</v>
      </c>
      <c r="P36" s="17">
        <f t="shared" si="0"/>
        <v>0.1627172195892575</v>
      </c>
      <c r="Q36" s="22">
        <f>VLOOKUP(A36,'[1]貼付（TKCA015）'!$J$3:$T$59,9,FALSE)</f>
        <v>159</v>
      </c>
      <c r="R36" s="22">
        <f>VLOOKUP(A36,'[1]貼付（TKCA015）'!$J$3:$T$59,10,FALSE)</f>
        <v>59</v>
      </c>
      <c r="S36" s="17">
        <f t="shared" si="3"/>
        <v>0.57281553398058249</v>
      </c>
      <c r="T36" s="22">
        <f>VLOOKUP(A36,'[1]貼付（TKCA015）'!$J$3:$T$59,11,FALSE)</f>
        <v>46</v>
      </c>
      <c r="U36" s="17">
        <f t="shared" si="4"/>
        <v>0.44660194174757284</v>
      </c>
      <c r="V36" s="16">
        <f t="shared" si="5"/>
        <v>133</v>
      </c>
      <c r="W36" s="16">
        <f t="shared" si="8"/>
        <v>59</v>
      </c>
      <c r="X36" s="18">
        <f t="shared" si="6"/>
        <v>0.44360902255639095</v>
      </c>
    </row>
    <row r="37" spans="1:24" ht="13.5" customHeight="1" x14ac:dyDescent="0.15">
      <c r="A37" s="19">
        <v>280438</v>
      </c>
      <c r="B37" s="20" t="s">
        <v>52</v>
      </c>
      <c r="C37" s="22">
        <f>VLOOKUP(A37,'[1]貼付（TKCA015）'!$J$3:$T$59,3,FALSE)</f>
        <v>1910</v>
      </c>
      <c r="D37" s="22">
        <f>VLOOKUP(A37,'[1]貼付（TKCA015）'!$J$3:$T$59,4,FALSE)</f>
        <v>73</v>
      </c>
      <c r="E37" s="17">
        <f t="shared" si="7"/>
        <v>3.8219895287958112E-2</v>
      </c>
      <c r="F37" s="22">
        <f>VLOOKUP(A37,'[1]貼付（TKCA015）'!$J$3:$T$59,5,FALSE)</f>
        <v>88</v>
      </c>
      <c r="G37" s="22">
        <f>VLOOKUP(A37,'[1]貼付（TKCA015）'!$J$3:$T$59,6,FALSE)</f>
        <v>31</v>
      </c>
      <c r="H37" s="22">
        <v>0</v>
      </c>
      <c r="I37" s="22">
        <v>0</v>
      </c>
      <c r="J37" s="17">
        <f t="shared" si="1"/>
        <v>0.42465753424657532</v>
      </c>
      <c r="K37" s="22">
        <f>VLOOKUP(A37,'[1]貼付（TKCA015）'!$J$3:$T$59,7,FALSE)</f>
        <v>2</v>
      </c>
      <c r="L37" s="22">
        <v>0</v>
      </c>
      <c r="M37" s="21">
        <v>0</v>
      </c>
      <c r="N37" s="17">
        <f t="shared" si="2"/>
        <v>2.7397260273972601E-2</v>
      </c>
      <c r="O37" s="22">
        <f>VLOOKUP(A37,'[1]貼付（TKCA015）'!$J$3:$T$59,8,FALSE)</f>
        <v>252</v>
      </c>
      <c r="P37" s="17">
        <f t="shared" si="0"/>
        <v>0.1319371727748691</v>
      </c>
      <c r="Q37" s="22">
        <f>VLOOKUP(A37,'[1]貼付（TKCA015）'!$J$3:$T$59,9,FALSE)</f>
        <v>577</v>
      </c>
      <c r="R37" s="22">
        <f>VLOOKUP(A37,'[1]貼付（TKCA015）'!$J$3:$T$59,10,FALSE)</f>
        <v>167</v>
      </c>
      <c r="S37" s="17">
        <f t="shared" si="3"/>
        <v>0.66269841269841268</v>
      </c>
      <c r="T37" s="22">
        <f>VLOOKUP(A37,'[1]貼付（TKCA015）'!$J$3:$T$59,11,FALSE)</f>
        <v>124</v>
      </c>
      <c r="U37" s="17">
        <f t="shared" si="4"/>
        <v>0.49206349206349204</v>
      </c>
      <c r="V37" s="16">
        <f t="shared" si="5"/>
        <v>325</v>
      </c>
      <c r="W37" s="16">
        <f t="shared" si="8"/>
        <v>126</v>
      </c>
      <c r="X37" s="18">
        <f t="shared" si="6"/>
        <v>0.38769230769230767</v>
      </c>
    </row>
    <row r="38" spans="1:24" ht="13.5" customHeight="1" x14ac:dyDescent="0.15">
      <c r="A38" s="19">
        <v>280453</v>
      </c>
      <c r="B38" s="20" t="s">
        <v>53</v>
      </c>
      <c r="C38" s="22">
        <f>VLOOKUP(A38,'[1]貼付（TKCA015）'!$J$3:$T$59,3,FALSE)</f>
        <v>580</v>
      </c>
      <c r="D38" s="22">
        <f>VLOOKUP(A38,'[1]貼付（TKCA015）'!$J$3:$T$59,4,FALSE)</f>
        <v>20</v>
      </c>
      <c r="E38" s="17">
        <f t="shared" si="7"/>
        <v>3.4482758620689655E-2</v>
      </c>
      <c r="F38" s="22">
        <f>VLOOKUP(A38,'[1]貼付（TKCA015）'!$J$3:$T$59,5,FALSE)</f>
        <v>33</v>
      </c>
      <c r="G38" s="22">
        <f>VLOOKUP(A38,'[1]貼付（TKCA015）'!$J$3:$T$59,6,FALSE)</f>
        <v>16</v>
      </c>
      <c r="H38" s="22">
        <v>0</v>
      </c>
      <c r="I38" s="22">
        <v>0</v>
      </c>
      <c r="J38" s="17">
        <f t="shared" si="1"/>
        <v>0.8</v>
      </c>
      <c r="K38" s="22">
        <f>VLOOKUP(A38,'[1]貼付（TKCA015）'!$J$3:$T$59,7,FALSE)</f>
        <v>3</v>
      </c>
      <c r="L38" s="22">
        <v>0</v>
      </c>
      <c r="M38" s="21">
        <v>0</v>
      </c>
      <c r="N38" s="17">
        <f t="shared" si="2"/>
        <v>0.15</v>
      </c>
      <c r="O38" s="22">
        <f>VLOOKUP(A38,'[1]貼付（TKCA015）'!$J$3:$T$59,8,FALSE)</f>
        <v>51</v>
      </c>
      <c r="P38" s="17">
        <f t="shared" si="0"/>
        <v>8.7931034482758616E-2</v>
      </c>
      <c r="Q38" s="22">
        <f>VLOOKUP(A38,'[1]貼付（TKCA015）'!$J$3:$T$59,9,FALSE)</f>
        <v>181</v>
      </c>
      <c r="R38" s="22">
        <f>VLOOKUP(A38,'[1]貼付（TKCA015）'!$J$3:$T$59,10,FALSE)</f>
        <v>41</v>
      </c>
      <c r="S38" s="17">
        <f t="shared" si="3"/>
        <v>0.80392156862745101</v>
      </c>
      <c r="T38" s="22">
        <f>VLOOKUP(A38,'[1]貼付（TKCA015）'!$J$3:$T$59,11,FALSE)</f>
        <v>34</v>
      </c>
      <c r="U38" s="17">
        <f t="shared" si="4"/>
        <v>0.66666666666666663</v>
      </c>
      <c r="V38" s="16">
        <f t="shared" si="5"/>
        <v>71</v>
      </c>
      <c r="W38" s="16">
        <f t="shared" si="8"/>
        <v>37</v>
      </c>
      <c r="X38" s="18">
        <f t="shared" si="6"/>
        <v>0.52112676056338025</v>
      </c>
    </row>
    <row r="39" spans="1:24" ht="13.5" customHeight="1" x14ac:dyDescent="0.15">
      <c r="A39" s="19">
        <v>280461</v>
      </c>
      <c r="B39" s="20" t="s">
        <v>54</v>
      </c>
      <c r="C39" s="22">
        <f>VLOOKUP(A39,'[1]貼付（TKCA015）'!$J$3:$T$59,3,FALSE)</f>
        <v>459</v>
      </c>
      <c r="D39" s="22">
        <f>VLOOKUP(A39,'[1]貼付（TKCA015）'!$J$3:$T$59,4,FALSE)</f>
        <v>12</v>
      </c>
      <c r="E39" s="17">
        <f t="shared" si="7"/>
        <v>2.6143790849673203E-2</v>
      </c>
      <c r="F39" s="22">
        <f>VLOOKUP(A39,'[1]貼付（TKCA015）'!$J$3:$T$59,5,FALSE)</f>
        <v>16</v>
      </c>
      <c r="G39" s="22">
        <f>VLOOKUP(A39,'[1]貼付（TKCA015）'!$J$3:$T$59,6,FALSE)</f>
        <v>1</v>
      </c>
      <c r="H39" s="22">
        <v>0</v>
      </c>
      <c r="I39" s="22">
        <v>0</v>
      </c>
      <c r="J39" s="17">
        <f t="shared" si="1"/>
        <v>8.3333333333333329E-2</v>
      </c>
      <c r="K39" s="22">
        <f>VLOOKUP(A39,'[1]貼付（TKCA015）'!$J$3:$T$59,7,FALSE)</f>
        <v>1</v>
      </c>
      <c r="L39" s="22">
        <v>0</v>
      </c>
      <c r="M39" s="21">
        <v>0</v>
      </c>
      <c r="N39" s="17">
        <f t="shared" si="2"/>
        <v>8.3333333333333329E-2</v>
      </c>
      <c r="O39" s="22">
        <f>VLOOKUP(A39,'[1]貼付（TKCA015）'!$J$3:$T$59,8,FALSE)</f>
        <v>46</v>
      </c>
      <c r="P39" s="17">
        <f t="shared" si="0"/>
        <v>0.10021786492374728</v>
      </c>
      <c r="Q39" s="22">
        <f>VLOOKUP(A39,'[1]貼付（TKCA015）'!$J$3:$T$59,9,FALSE)</f>
        <v>94</v>
      </c>
      <c r="R39" s="22">
        <f>VLOOKUP(A39,'[1]貼付（TKCA015）'!$J$3:$T$59,10,FALSE)</f>
        <v>16</v>
      </c>
      <c r="S39" s="17">
        <f t="shared" si="3"/>
        <v>0.34782608695652173</v>
      </c>
      <c r="T39" s="22">
        <f>VLOOKUP(A39,'[1]貼付（TKCA015）'!$J$3:$T$59,11,FALSE)</f>
        <v>15</v>
      </c>
      <c r="U39" s="17">
        <f t="shared" si="4"/>
        <v>0.32608695652173914</v>
      </c>
      <c r="V39" s="16">
        <f t="shared" si="5"/>
        <v>58</v>
      </c>
      <c r="W39" s="16">
        <f t="shared" si="8"/>
        <v>16</v>
      </c>
      <c r="X39" s="18">
        <f t="shared" si="6"/>
        <v>0.27586206896551724</v>
      </c>
    </row>
    <row r="40" spans="1:24" ht="13.5" customHeight="1" x14ac:dyDescent="0.15">
      <c r="A40" s="19">
        <v>280503</v>
      </c>
      <c r="B40" s="20" t="s">
        <v>55</v>
      </c>
      <c r="C40" s="22">
        <f>VLOOKUP(A40,'[1]貼付（TKCA015）'!$J$3:$T$59,3,FALSE)</f>
        <v>1178</v>
      </c>
      <c r="D40" s="22">
        <f>VLOOKUP(A40,'[1]貼付（TKCA015）'!$J$3:$T$59,4,FALSE)</f>
        <v>60</v>
      </c>
      <c r="E40" s="17">
        <f t="shared" si="7"/>
        <v>5.0933786078098474E-2</v>
      </c>
      <c r="F40" s="22">
        <f>VLOOKUP(A40,'[1]貼付（TKCA015）'!$J$3:$T$59,5,FALSE)</f>
        <v>71</v>
      </c>
      <c r="G40" s="22">
        <f>VLOOKUP(A40,'[1]貼付（TKCA015）'!$J$3:$T$59,6,FALSE)</f>
        <v>40</v>
      </c>
      <c r="H40" s="22">
        <v>0</v>
      </c>
      <c r="I40" s="22">
        <v>0</v>
      </c>
      <c r="J40" s="17">
        <f t="shared" si="1"/>
        <v>0.66666666666666663</v>
      </c>
      <c r="K40" s="22">
        <f>VLOOKUP(A40,'[1]貼付（TKCA015）'!$J$3:$T$59,7,FALSE)</f>
        <v>16</v>
      </c>
      <c r="L40" s="22">
        <v>0</v>
      </c>
      <c r="M40" s="21">
        <v>0</v>
      </c>
      <c r="N40" s="17">
        <f t="shared" si="2"/>
        <v>0.26666666666666666</v>
      </c>
      <c r="O40" s="22">
        <f>VLOOKUP(A40,'[1]貼付（TKCA015）'!$J$3:$T$59,8,FALSE)</f>
        <v>144</v>
      </c>
      <c r="P40" s="17">
        <f t="shared" si="0"/>
        <v>0.12224108658743633</v>
      </c>
      <c r="Q40" s="22">
        <f>VLOOKUP(A40,'[1]貼付（TKCA015）'!$J$3:$T$59,9,FALSE)</f>
        <v>281</v>
      </c>
      <c r="R40" s="22">
        <f>VLOOKUP(A40,'[1]貼付（TKCA015）'!$J$3:$T$59,10,FALSE)</f>
        <v>100</v>
      </c>
      <c r="S40" s="17">
        <f t="shared" si="3"/>
        <v>0.69444444444444442</v>
      </c>
      <c r="T40" s="22">
        <f>VLOOKUP(A40,'[1]貼付（TKCA015）'!$J$3:$T$59,11,FALSE)</f>
        <v>96</v>
      </c>
      <c r="U40" s="17">
        <f t="shared" si="4"/>
        <v>0.66666666666666663</v>
      </c>
      <c r="V40" s="16">
        <f t="shared" si="5"/>
        <v>204</v>
      </c>
      <c r="W40" s="16">
        <f t="shared" si="8"/>
        <v>112</v>
      </c>
      <c r="X40" s="18">
        <f t="shared" si="6"/>
        <v>0.5490196078431373</v>
      </c>
    </row>
    <row r="41" spans="1:24" ht="13.5" customHeight="1" x14ac:dyDescent="0.15">
      <c r="A41" s="19">
        <v>280578</v>
      </c>
      <c r="B41" s="20" t="s">
        <v>56</v>
      </c>
      <c r="C41" s="22">
        <f>VLOOKUP(A41,'[1]貼付（TKCA015）'!$J$3:$T$59,3,FALSE)</f>
        <v>715</v>
      </c>
      <c r="D41" s="22">
        <f>VLOOKUP(A41,'[1]貼付（TKCA015）'!$J$3:$T$59,4,FALSE)</f>
        <v>53</v>
      </c>
      <c r="E41" s="17">
        <f t="shared" si="7"/>
        <v>7.4125874125874125E-2</v>
      </c>
      <c r="F41" s="22">
        <f>VLOOKUP(A41,'[1]貼付（TKCA015）'!$J$3:$T$59,5,FALSE)</f>
        <v>33</v>
      </c>
      <c r="G41" s="22">
        <f>VLOOKUP(A41,'[1]貼付（TKCA015）'!$J$3:$T$59,6,FALSE)</f>
        <v>12</v>
      </c>
      <c r="H41" s="22">
        <v>0</v>
      </c>
      <c r="I41" s="22">
        <v>0</v>
      </c>
      <c r="J41" s="17">
        <f t="shared" si="1"/>
        <v>0.22641509433962265</v>
      </c>
      <c r="K41" s="22">
        <f>VLOOKUP(A41,'[1]貼付（TKCA015）'!$J$3:$T$59,7,FALSE)</f>
        <v>9</v>
      </c>
      <c r="L41" s="22">
        <v>0</v>
      </c>
      <c r="M41" s="21">
        <v>0</v>
      </c>
      <c r="N41" s="17">
        <f t="shared" si="2"/>
        <v>0.16981132075471697</v>
      </c>
      <c r="O41" s="22">
        <f>VLOOKUP(A41,'[1]貼付（TKCA015）'!$J$3:$T$59,8,FALSE)</f>
        <v>96</v>
      </c>
      <c r="P41" s="17">
        <f t="shared" si="0"/>
        <v>0.13426573426573427</v>
      </c>
      <c r="Q41" s="22">
        <f>VLOOKUP(A41,'[1]貼付（TKCA015）'!$J$3:$T$59,9,FALSE)</f>
        <v>163</v>
      </c>
      <c r="R41" s="22">
        <f>VLOOKUP(A41,'[1]貼付（TKCA015）'!$J$3:$T$59,10,FALSE)</f>
        <v>36</v>
      </c>
      <c r="S41" s="17">
        <f t="shared" si="3"/>
        <v>0.375</v>
      </c>
      <c r="T41" s="22">
        <f>VLOOKUP(A41,'[1]貼付（TKCA015）'!$J$3:$T$59,11,FALSE)</f>
        <v>35</v>
      </c>
      <c r="U41" s="17">
        <f t="shared" si="4"/>
        <v>0.36458333333333331</v>
      </c>
      <c r="V41" s="16">
        <f t="shared" si="5"/>
        <v>149</v>
      </c>
      <c r="W41" s="16">
        <f t="shared" si="8"/>
        <v>44</v>
      </c>
      <c r="X41" s="18">
        <f t="shared" si="6"/>
        <v>0.29530201342281881</v>
      </c>
    </row>
    <row r="42" spans="1:24" ht="13.5" customHeight="1" x14ac:dyDescent="0.15">
      <c r="A42" s="19">
        <v>280628</v>
      </c>
      <c r="B42" s="20" t="s">
        <v>57</v>
      </c>
      <c r="C42" s="22">
        <f>VLOOKUP(A42,'[1]貼付（TKCA015）'!$J$3:$T$59,3,FALSE)</f>
        <v>539</v>
      </c>
      <c r="D42" s="22">
        <f>VLOOKUP(A42,'[1]貼付（TKCA015）'!$J$3:$T$59,4,FALSE)</f>
        <v>32</v>
      </c>
      <c r="E42" s="17">
        <f t="shared" si="7"/>
        <v>5.9369202226345084E-2</v>
      </c>
      <c r="F42" s="22">
        <f>VLOOKUP(A42,'[1]貼付（TKCA015）'!$J$3:$T$59,5,FALSE)</f>
        <v>23</v>
      </c>
      <c r="G42" s="22">
        <f>VLOOKUP(A42,'[1]貼付（TKCA015）'!$J$3:$T$59,6,FALSE)</f>
        <v>1</v>
      </c>
      <c r="H42" s="22">
        <v>0</v>
      </c>
      <c r="I42" s="22">
        <v>0</v>
      </c>
      <c r="J42" s="17">
        <f t="shared" si="1"/>
        <v>3.125E-2</v>
      </c>
      <c r="K42" s="22">
        <f>VLOOKUP(A42,'[1]貼付（TKCA015）'!$J$3:$T$59,7,FALSE)</f>
        <v>0</v>
      </c>
      <c r="L42" s="22">
        <v>0</v>
      </c>
      <c r="M42" s="21">
        <v>0</v>
      </c>
      <c r="N42" s="17">
        <f t="shared" si="2"/>
        <v>0</v>
      </c>
      <c r="O42" s="22">
        <f>VLOOKUP(A42,'[1]貼付（TKCA015）'!$J$3:$T$59,8,FALSE)</f>
        <v>68</v>
      </c>
      <c r="P42" s="17">
        <f t="shared" si="0"/>
        <v>0.12615955473098331</v>
      </c>
      <c r="Q42" s="22">
        <f>VLOOKUP(A42,'[1]貼付（TKCA015）'!$J$3:$T$59,9,FALSE)</f>
        <v>126</v>
      </c>
      <c r="R42" s="22">
        <f>VLOOKUP(A42,'[1]貼付（TKCA015）'!$J$3:$T$59,10,FALSE)</f>
        <v>5</v>
      </c>
      <c r="S42" s="17">
        <f t="shared" si="3"/>
        <v>7.3529411764705885E-2</v>
      </c>
      <c r="T42" s="22">
        <f>VLOOKUP(A42,'[1]貼付（TKCA015）'!$J$3:$T$59,11,FALSE)</f>
        <v>3</v>
      </c>
      <c r="U42" s="17">
        <f t="shared" si="4"/>
        <v>4.4117647058823532E-2</v>
      </c>
      <c r="V42" s="16">
        <f t="shared" si="5"/>
        <v>100</v>
      </c>
      <c r="W42" s="16">
        <f t="shared" si="8"/>
        <v>3</v>
      </c>
      <c r="X42" s="18">
        <f t="shared" si="6"/>
        <v>0.03</v>
      </c>
    </row>
    <row r="43" spans="1:24" ht="13.5" customHeight="1" x14ac:dyDescent="0.15">
      <c r="A43" s="19">
        <v>280651</v>
      </c>
      <c r="B43" s="20" t="s">
        <v>58</v>
      </c>
      <c r="C43" s="22">
        <f>VLOOKUP(A43,'[1]貼付（TKCA015）'!$J$3:$T$59,3,FALSE)</f>
        <v>748</v>
      </c>
      <c r="D43" s="22">
        <f>VLOOKUP(A43,'[1]貼付（TKCA015）'!$J$3:$T$59,4,FALSE)</f>
        <v>32</v>
      </c>
      <c r="E43" s="17">
        <f t="shared" si="7"/>
        <v>4.2780748663101602E-2</v>
      </c>
      <c r="F43" s="22">
        <f>VLOOKUP(A43,'[1]貼付（TKCA015）'!$J$3:$T$59,5,FALSE)</f>
        <v>39</v>
      </c>
      <c r="G43" s="22">
        <f>VLOOKUP(A43,'[1]貼付（TKCA015）'!$J$3:$T$59,6,FALSE)</f>
        <v>7</v>
      </c>
      <c r="H43" s="22">
        <v>0</v>
      </c>
      <c r="I43" s="22">
        <v>0</v>
      </c>
      <c r="J43" s="17">
        <f t="shared" si="1"/>
        <v>0.21875</v>
      </c>
      <c r="K43" s="22">
        <f>VLOOKUP(A43,'[1]貼付（TKCA015）'!$J$3:$T$59,7,FALSE)</f>
        <v>1</v>
      </c>
      <c r="L43" s="22">
        <v>0</v>
      </c>
      <c r="M43" s="21">
        <v>0</v>
      </c>
      <c r="N43" s="17">
        <f t="shared" si="2"/>
        <v>3.125E-2</v>
      </c>
      <c r="O43" s="22">
        <f>VLOOKUP(A43,'[1]貼付（TKCA015）'!$J$3:$T$59,8,FALSE)</f>
        <v>100</v>
      </c>
      <c r="P43" s="17">
        <f t="shared" si="0"/>
        <v>0.13368983957219252</v>
      </c>
      <c r="Q43" s="22">
        <f>VLOOKUP(A43,'[1]貼付（TKCA015）'!$J$3:$T$59,9,FALSE)</f>
        <v>168</v>
      </c>
      <c r="R43" s="22">
        <f>VLOOKUP(A43,'[1]貼付（TKCA015）'!$J$3:$T$59,10,FALSE)</f>
        <v>62</v>
      </c>
      <c r="S43" s="17">
        <f t="shared" si="3"/>
        <v>0.62</v>
      </c>
      <c r="T43" s="22">
        <f>VLOOKUP(A43,'[1]貼付（TKCA015）'!$J$3:$T$59,11,FALSE)</f>
        <v>60</v>
      </c>
      <c r="U43" s="17">
        <f t="shared" si="4"/>
        <v>0.6</v>
      </c>
      <c r="V43" s="16">
        <f t="shared" si="5"/>
        <v>132</v>
      </c>
      <c r="W43" s="16">
        <f t="shared" si="8"/>
        <v>61</v>
      </c>
      <c r="X43" s="18">
        <f t="shared" si="6"/>
        <v>0.4621212121212121</v>
      </c>
    </row>
    <row r="44" spans="1:24" ht="13.5" customHeight="1" x14ac:dyDescent="0.15">
      <c r="A44" s="19">
        <v>280701</v>
      </c>
      <c r="B44" s="20" t="s">
        <v>59</v>
      </c>
      <c r="C44" s="22">
        <f>VLOOKUP(A44,'[1]貼付（TKCA015）'!$J$3:$T$59,3,FALSE)</f>
        <v>941</v>
      </c>
      <c r="D44" s="22">
        <f>VLOOKUP(A44,'[1]貼付（TKCA015）'!$J$3:$T$59,4,FALSE)</f>
        <v>47</v>
      </c>
      <c r="E44" s="17">
        <f t="shared" si="7"/>
        <v>4.9946865037194477E-2</v>
      </c>
      <c r="F44" s="22">
        <f>VLOOKUP(A44,'[1]貼付（TKCA015）'!$J$3:$T$59,5,FALSE)</f>
        <v>34</v>
      </c>
      <c r="G44" s="22">
        <f>VLOOKUP(A44,'[1]貼付（TKCA015）'!$J$3:$T$59,6,FALSE)</f>
        <v>3</v>
      </c>
      <c r="H44" s="22">
        <v>0</v>
      </c>
      <c r="I44" s="22">
        <v>0</v>
      </c>
      <c r="J44" s="17">
        <f t="shared" si="1"/>
        <v>6.3829787234042548E-2</v>
      </c>
      <c r="K44" s="22">
        <f>VLOOKUP(A44,'[1]貼付（TKCA015）'!$J$3:$T$59,7,FALSE)</f>
        <v>3</v>
      </c>
      <c r="L44" s="22">
        <v>0</v>
      </c>
      <c r="M44" s="21">
        <v>0</v>
      </c>
      <c r="N44" s="17">
        <f t="shared" si="2"/>
        <v>6.3829787234042548E-2</v>
      </c>
      <c r="O44" s="22">
        <f>VLOOKUP(A44,'[1]貼付（TKCA015）'!$J$3:$T$59,8,FALSE)</f>
        <v>127</v>
      </c>
      <c r="P44" s="17">
        <f t="shared" si="0"/>
        <v>0.13496280552603612</v>
      </c>
      <c r="Q44" s="22">
        <f>VLOOKUP(A44,'[1]貼付（TKCA015）'!$J$3:$T$59,9,FALSE)</f>
        <v>245</v>
      </c>
      <c r="R44" s="22">
        <f>VLOOKUP(A44,'[1]貼付（TKCA015）'!$J$3:$T$59,10,FALSE)</f>
        <v>33</v>
      </c>
      <c r="S44" s="17">
        <f t="shared" si="3"/>
        <v>0.25984251968503935</v>
      </c>
      <c r="T44" s="22">
        <f>VLOOKUP(A44,'[1]貼付（TKCA015）'!$J$3:$T$59,11,FALSE)</f>
        <v>33</v>
      </c>
      <c r="U44" s="17">
        <f t="shared" si="4"/>
        <v>0.25984251968503935</v>
      </c>
      <c r="V44" s="16">
        <f t="shared" si="5"/>
        <v>174</v>
      </c>
      <c r="W44" s="16">
        <f t="shared" si="8"/>
        <v>36</v>
      </c>
      <c r="X44" s="18">
        <f t="shared" si="6"/>
        <v>0.20689655172413793</v>
      </c>
    </row>
    <row r="45" spans="1:24" ht="13.5" customHeight="1" x14ac:dyDescent="0.15">
      <c r="A45" s="19">
        <v>280735</v>
      </c>
      <c r="B45" s="20" t="s">
        <v>60</v>
      </c>
      <c r="C45" s="22">
        <f>VLOOKUP(A45,'[1]貼付（TKCA015）'!$J$3:$T$59,3,FALSE)</f>
        <v>1870</v>
      </c>
      <c r="D45" s="22">
        <f>VLOOKUP(A45,'[1]貼付（TKCA015）'!$J$3:$T$59,4,FALSE)</f>
        <v>92</v>
      </c>
      <c r="E45" s="17">
        <f t="shared" si="7"/>
        <v>4.9197860962566842E-2</v>
      </c>
      <c r="F45" s="22">
        <f>VLOOKUP(A45,'[1]貼付（TKCA015）'!$J$3:$T$59,5,FALSE)</f>
        <v>85</v>
      </c>
      <c r="G45" s="22">
        <f>VLOOKUP(A45,'[1]貼付（TKCA015）'!$J$3:$T$59,6,FALSE)</f>
        <v>29</v>
      </c>
      <c r="H45" s="22">
        <v>0</v>
      </c>
      <c r="I45" s="22">
        <v>0</v>
      </c>
      <c r="J45" s="17">
        <f t="shared" si="1"/>
        <v>0.31521739130434784</v>
      </c>
      <c r="K45" s="22">
        <f>VLOOKUP(A45,'[1]貼付（TKCA015）'!$J$3:$T$59,7,FALSE)</f>
        <v>22</v>
      </c>
      <c r="L45" s="22">
        <v>0</v>
      </c>
      <c r="M45" s="21">
        <v>0</v>
      </c>
      <c r="N45" s="17">
        <f t="shared" si="2"/>
        <v>0.2391304347826087</v>
      </c>
      <c r="O45" s="22">
        <f>VLOOKUP(A45,'[1]貼付（TKCA015）'!$J$3:$T$59,8,FALSE)</f>
        <v>238</v>
      </c>
      <c r="P45" s="17">
        <f t="shared" si="0"/>
        <v>0.12727272727272726</v>
      </c>
      <c r="Q45" s="22">
        <f>VLOOKUP(A45,'[1]貼付（TKCA015）'!$J$3:$T$59,9,FALSE)</f>
        <v>451</v>
      </c>
      <c r="R45" s="22">
        <f>VLOOKUP(A45,'[1]貼付（TKCA015）'!$J$3:$T$59,10,FALSE)</f>
        <v>94</v>
      </c>
      <c r="S45" s="17">
        <f t="shared" si="3"/>
        <v>0.3949579831932773</v>
      </c>
      <c r="T45" s="22">
        <f>VLOOKUP(A45,'[1]貼付（TKCA015）'!$J$3:$T$59,11,FALSE)</f>
        <v>81</v>
      </c>
      <c r="U45" s="17">
        <f t="shared" si="4"/>
        <v>0.34033613445378152</v>
      </c>
      <c r="V45" s="16">
        <f t="shared" si="5"/>
        <v>330</v>
      </c>
      <c r="W45" s="16">
        <f t="shared" si="8"/>
        <v>103</v>
      </c>
      <c r="X45" s="18">
        <f t="shared" si="6"/>
        <v>0.31212121212121213</v>
      </c>
    </row>
    <row r="46" spans="1:24" ht="13.5" customHeight="1" x14ac:dyDescent="0.15">
      <c r="A46" s="19">
        <v>280792</v>
      </c>
      <c r="B46" s="24" t="s">
        <v>61</v>
      </c>
      <c r="C46" s="22">
        <f>VLOOKUP(A46,'[1]貼付（TKCA015）'!$J$3:$T$59,3,FALSE)</f>
        <v>1114</v>
      </c>
      <c r="D46" s="22">
        <f>VLOOKUP(A46,'[1]貼付（TKCA015）'!$J$3:$T$59,4,FALSE)</f>
        <v>58</v>
      </c>
      <c r="E46" s="17">
        <f t="shared" si="7"/>
        <v>5.2064631956912029E-2</v>
      </c>
      <c r="F46" s="22">
        <f>VLOOKUP(A46,'[1]貼付（TKCA015）'!$J$3:$T$59,5,FALSE)</f>
        <v>65</v>
      </c>
      <c r="G46" s="22">
        <f>VLOOKUP(A46,'[1]貼付（TKCA015）'!$J$3:$T$59,6,FALSE)</f>
        <v>53</v>
      </c>
      <c r="H46" s="22">
        <v>0</v>
      </c>
      <c r="I46" s="22">
        <v>0</v>
      </c>
      <c r="J46" s="17">
        <f t="shared" si="1"/>
        <v>0.91379310344827591</v>
      </c>
      <c r="K46" s="22">
        <f>VLOOKUP(A46,'[1]貼付（TKCA015）'!$J$3:$T$59,7,FALSE)</f>
        <v>20</v>
      </c>
      <c r="L46" s="22">
        <v>0</v>
      </c>
      <c r="M46" s="21">
        <v>0</v>
      </c>
      <c r="N46" s="17">
        <f t="shared" si="2"/>
        <v>0.34482758620689657</v>
      </c>
      <c r="O46" s="22">
        <f>VLOOKUP(A46,'[1]貼付（TKCA015）'!$J$3:$T$59,8,FALSE)</f>
        <v>164</v>
      </c>
      <c r="P46" s="17">
        <f t="shared" si="0"/>
        <v>0.14721723518850988</v>
      </c>
      <c r="Q46" s="22">
        <f>VLOOKUP(A46,'[1]貼付（TKCA015）'!$J$3:$T$59,9,FALSE)</f>
        <v>305</v>
      </c>
      <c r="R46" s="22">
        <f>VLOOKUP(A46,'[1]貼付（TKCA015）'!$J$3:$T$59,10,FALSE)</f>
        <v>42</v>
      </c>
      <c r="S46" s="17">
        <f t="shared" si="3"/>
        <v>0.25609756097560976</v>
      </c>
      <c r="T46" s="22">
        <f>VLOOKUP(A46,'[1]貼付（TKCA015）'!$J$3:$T$59,11,FALSE)</f>
        <v>35</v>
      </c>
      <c r="U46" s="17">
        <f t="shared" si="4"/>
        <v>0.21341463414634146</v>
      </c>
      <c r="V46" s="16">
        <f t="shared" si="5"/>
        <v>222</v>
      </c>
      <c r="W46" s="16">
        <f t="shared" si="8"/>
        <v>55</v>
      </c>
      <c r="X46" s="18">
        <f t="shared" si="6"/>
        <v>0.24774774774774774</v>
      </c>
    </row>
    <row r="47" spans="1:24" ht="13.5" customHeight="1" x14ac:dyDescent="0.15">
      <c r="A47" s="19">
        <v>280867</v>
      </c>
      <c r="B47" s="20" t="s">
        <v>62</v>
      </c>
      <c r="C47" s="22">
        <f>VLOOKUP(A47,'[1]貼付（TKCA015）'!$J$3:$T$59,3,FALSE)</f>
        <v>1626</v>
      </c>
      <c r="D47" s="22">
        <f>VLOOKUP(A47,'[1]貼付（TKCA015）'!$J$3:$T$59,4,FALSE)</f>
        <v>102</v>
      </c>
      <c r="E47" s="17">
        <f t="shared" si="7"/>
        <v>6.273062730627306E-2</v>
      </c>
      <c r="F47" s="22">
        <f>VLOOKUP(A47,'[1]貼付（TKCA015）'!$J$3:$T$59,5,FALSE)</f>
        <v>112</v>
      </c>
      <c r="G47" s="22">
        <f>VLOOKUP(A47,'[1]貼付（TKCA015）'!$J$3:$T$59,6,FALSE)</f>
        <v>52</v>
      </c>
      <c r="H47" s="22">
        <v>0</v>
      </c>
      <c r="I47" s="22">
        <v>0</v>
      </c>
      <c r="J47" s="17">
        <f t="shared" si="1"/>
        <v>0.50980392156862742</v>
      </c>
      <c r="K47" s="22">
        <f>VLOOKUP(A47,'[1]貼付（TKCA015）'!$J$3:$T$59,7,FALSE)</f>
        <v>4</v>
      </c>
      <c r="L47" s="22">
        <v>0</v>
      </c>
      <c r="M47" s="21">
        <v>0</v>
      </c>
      <c r="N47" s="17">
        <f t="shared" si="2"/>
        <v>3.9215686274509803E-2</v>
      </c>
      <c r="O47" s="22">
        <f>VLOOKUP(A47,'[1]貼付（TKCA015）'!$J$3:$T$59,8,FALSE)</f>
        <v>175</v>
      </c>
      <c r="P47" s="17">
        <f t="shared" si="0"/>
        <v>0.10762607626076261</v>
      </c>
      <c r="Q47" s="22">
        <f>VLOOKUP(A47,'[1]貼付（TKCA015）'!$J$3:$T$59,9,FALSE)</f>
        <v>365</v>
      </c>
      <c r="R47" s="22">
        <f>VLOOKUP(A47,'[1]貼付（TKCA015）'!$J$3:$T$59,10,FALSE)</f>
        <v>123</v>
      </c>
      <c r="S47" s="17">
        <f t="shared" si="3"/>
        <v>0.70285714285714285</v>
      </c>
      <c r="T47" s="22">
        <f>VLOOKUP(A47,'[1]貼付（TKCA015）'!$J$3:$T$59,11,FALSE)</f>
        <v>100</v>
      </c>
      <c r="U47" s="17">
        <f t="shared" si="4"/>
        <v>0.5714285714285714</v>
      </c>
      <c r="V47" s="16">
        <f t="shared" si="5"/>
        <v>277</v>
      </c>
      <c r="W47" s="16">
        <f t="shared" si="8"/>
        <v>104</v>
      </c>
      <c r="X47" s="18">
        <f t="shared" si="6"/>
        <v>0.37545126353790614</v>
      </c>
    </row>
    <row r="48" spans="1:24" ht="13.5" customHeight="1" x14ac:dyDescent="0.15">
      <c r="A48" s="19">
        <v>280933</v>
      </c>
      <c r="B48" s="20" t="s">
        <v>63</v>
      </c>
      <c r="C48" s="22">
        <f>VLOOKUP(A48,'[1]貼付（TKCA015）'!$J$3:$T$59,3,FALSE)</f>
        <v>1996</v>
      </c>
      <c r="D48" s="22">
        <f>VLOOKUP(A48,'[1]貼付（TKCA015）'!$J$3:$T$59,4,FALSE)</f>
        <v>134</v>
      </c>
      <c r="E48" s="17">
        <f t="shared" si="7"/>
        <v>6.7134268537074146E-2</v>
      </c>
      <c r="F48" s="22">
        <f>VLOOKUP(A48,'[1]貼付（TKCA015）'!$J$3:$T$59,5,FALSE)</f>
        <v>124</v>
      </c>
      <c r="G48" s="22">
        <f>VLOOKUP(A48,'[1]貼付（TKCA015）'!$J$3:$T$59,6,FALSE)</f>
        <v>6</v>
      </c>
      <c r="H48" s="22">
        <v>0</v>
      </c>
      <c r="I48" s="22">
        <v>0</v>
      </c>
      <c r="J48" s="17">
        <f t="shared" si="1"/>
        <v>4.4776119402985072E-2</v>
      </c>
      <c r="K48" s="22">
        <f>VLOOKUP(A48,'[1]貼付（TKCA015）'!$J$3:$T$59,7,FALSE)</f>
        <v>6</v>
      </c>
      <c r="L48" s="22">
        <v>0</v>
      </c>
      <c r="M48" s="21">
        <v>0</v>
      </c>
      <c r="N48" s="17">
        <f t="shared" si="2"/>
        <v>4.4776119402985072E-2</v>
      </c>
      <c r="O48" s="22">
        <f>VLOOKUP(A48,'[1]貼付（TKCA015）'!$J$3:$T$59,8,FALSE)</f>
        <v>206</v>
      </c>
      <c r="P48" s="17">
        <f t="shared" si="0"/>
        <v>0.10320641282565131</v>
      </c>
      <c r="Q48" s="22">
        <f>VLOOKUP(A48,'[1]貼付（TKCA015）'!$J$3:$T$59,9,FALSE)</f>
        <v>374</v>
      </c>
      <c r="R48" s="22">
        <f>VLOOKUP(A48,'[1]貼付（TKCA015）'!$J$3:$T$59,10,FALSE)</f>
        <v>104</v>
      </c>
      <c r="S48" s="17">
        <f t="shared" si="3"/>
        <v>0.50485436893203883</v>
      </c>
      <c r="T48" s="22">
        <f>VLOOKUP(A48,'[1]貼付（TKCA015）'!$J$3:$T$59,11,FALSE)</f>
        <v>76</v>
      </c>
      <c r="U48" s="17">
        <f t="shared" si="4"/>
        <v>0.36893203883495146</v>
      </c>
      <c r="V48" s="16">
        <f t="shared" si="5"/>
        <v>340</v>
      </c>
      <c r="W48" s="16">
        <f t="shared" si="8"/>
        <v>82</v>
      </c>
      <c r="X48" s="18">
        <f t="shared" si="6"/>
        <v>0.2411764705882353</v>
      </c>
    </row>
    <row r="49" spans="1:24" ht="13.5" customHeight="1" x14ac:dyDescent="0.15">
      <c r="A49" s="19">
        <v>280958</v>
      </c>
      <c r="B49" s="20" t="s">
        <v>64</v>
      </c>
      <c r="C49" s="22">
        <f>VLOOKUP(A49,'[1]貼付（TKCA015）'!$J$3:$T$59,3,FALSE)</f>
        <v>2857</v>
      </c>
      <c r="D49" s="22">
        <f>VLOOKUP(A49,'[1]貼付（TKCA015）'!$J$3:$T$59,4,FALSE)</f>
        <v>127</v>
      </c>
      <c r="E49" s="17">
        <f t="shared" si="7"/>
        <v>4.4452222611130555E-2</v>
      </c>
      <c r="F49" s="22">
        <f>VLOOKUP(A49,'[1]貼付（TKCA015）'!$J$3:$T$59,5,FALSE)</f>
        <v>140</v>
      </c>
      <c r="G49" s="22">
        <f>VLOOKUP(A49,'[1]貼付（TKCA015）'!$J$3:$T$59,6,FALSE)</f>
        <v>64</v>
      </c>
      <c r="H49" s="22">
        <v>1</v>
      </c>
      <c r="I49" s="22">
        <v>0</v>
      </c>
      <c r="J49" s="17">
        <f t="shared" si="1"/>
        <v>0.51181102362204722</v>
      </c>
      <c r="K49" s="22">
        <f>VLOOKUP(A49,'[1]貼付（TKCA015）'!$J$3:$T$59,7,FALSE)</f>
        <v>34</v>
      </c>
      <c r="L49" s="22">
        <v>0</v>
      </c>
      <c r="M49" s="21">
        <v>0</v>
      </c>
      <c r="N49" s="17">
        <f t="shared" si="2"/>
        <v>0.26771653543307089</v>
      </c>
      <c r="O49" s="22">
        <f>VLOOKUP(A49,'[1]貼付（TKCA015）'!$J$3:$T$59,8,FALSE)</f>
        <v>297</v>
      </c>
      <c r="P49" s="17">
        <f t="shared" si="0"/>
        <v>0.103955197759888</v>
      </c>
      <c r="Q49" s="22">
        <f>VLOOKUP(A49,'[1]貼付（TKCA015）'!$J$3:$T$59,9,FALSE)</f>
        <v>624</v>
      </c>
      <c r="R49" s="22">
        <f>VLOOKUP(A49,'[1]貼付（TKCA015）'!$J$3:$T$59,10,FALSE)</f>
        <v>186</v>
      </c>
      <c r="S49" s="17">
        <f t="shared" si="3"/>
        <v>0.6262626262626263</v>
      </c>
      <c r="T49" s="22">
        <f>VLOOKUP(A49,'[1]貼付（TKCA015）'!$J$3:$T$59,11,FALSE)</f>
        <v>177</v>
      </c>
      <c r="U49" s="17">
        <f t="shared" si="4"/>
        <v>0.59595959595959591</v>
      </c>
      <c r="V49" s="16">
        <f t="shared" si="5"/>
        <v>424</v>
      </c>
      <c r="W49" s="16">
        <f t="shared" si="8"/>
        <v>211</v>
      </c>
      <c r="X49" s="18">
        <f t="shared" si="6"/>
        <v>0.49764150943396224</v>
      </c>
    </row>
    <row r="50" spans="1:24" ht="13.5" customHeight="1" x14ac:dyDescent="0.15">
      <c r="A50" s="19">
        <v>283010</v>
      </c>
      <c r="B50" s="20" t="s">
        <v>65</v>
      </c>
      <c r="C50" s="22">
        <f>VLOOKUP(A50,'[1]貼付（TKCA015）'!$J$3:$T$59,3,FALSE)</f>
        <v>118</v>
      </c>
      <c r="D50" s="22">
        <f>VLOOKUP(A50,'[1]貼付（TKCA015）'!$J$3:$T$59,4,FALSE)</f>
        <v>12</v>
      </c>
      <c r="E50" s="17">
        <f t="shared" si="7"/>
        <v>0.10169491525423729</v>
      </c>
      <c r="F50" s="22">
        <f>VLOOKUP(A50,'[1]貼付（TKCA015）'!$J$3:$T$59,5,FALSE)</f>
        <v>16</v>
      </c>
      <c r="G50" s="22">
        <f>VLOOKUP(A50,'[1]貼付（TKCA015）'!$J$3:$T$59,6,FALSE)</f>
        <v>0</v>
      </c>
      <c r="H50" s="22">
        <v>0</v>
      </c>
      <c r="I50" s="22">
        <v>0</v>
      </c>
      <c r="J50" s="17">
        <f t="shared" si="1"/>
        <v>0</v>
      </c>
      <c r="K50" s="22">
        <f>VLOOKUP(A50,'[1]貼付（TKCA015）'!$J$3:$T$59,7,FALSE)</f>
        <v>0</v>
      </c>
      <c r="L50" s="22">
        <v>0</v>
      </c>
      <c r="M50" s="21">
        <v>0</v>
      </c>
      <c r="N50" s="17">
        <f t="shared" si="2"/>
        <v>0</v>
      </c>
      <c r="O50" s="22">
        <f>VLOOKUP(A50,'[1]貼付（TKCA015）'!$J$3:$T$59,8,FALSE)</f>
        <v>20</v>
      </c>
      <c r="P50" s="17">
        <f t="shared" si="0"/>
        <v>0.16949152542372881</v>
      </c>
      <c r="Q50" s="22">
        <f>VLOOKUP(A50,'[1]貼付（TKCA015）'!$J$3:$T$59,9,FALSE)</f>
        <v>8</v>
      </c>
      <c r="R50" s="22">
        <f>VLOOKUP(A50,'[1]貼付（TKCA015）'!$J$3:$T$59,10,FALSE)</f>
        <v>1</v>
      </c>
      <c r="S50" s="17">
        <f t="shared" si="3"/>
        <v>0.05</v>
      </c>
      <c r="T50" s="22">
        <f>VLOOKUP(A50,'[1]貼付（TKCA015）'!$J$3:$T$59,11,FALSE)</f>
        <v>2</v>
      </c>
      <c r="U50" s="17">
        <f t="shared" si="4"/>
        <v>0.1</v>
      </c>
      <c r="V50" s="16">
        <f t="shared" si="5"/>
        <v>32</v>
      </c>
      <c r="W50" s="16">
        <f t="shared" si="8"/>
        <v>2</v>
      </c>
      <c r="X50" s="18">
        <f t="shared" si="6"/>
        <v>6.25E-2</v>
      </c>
    </row>
    <row r="51" spans="1:24" ht="13.5" customHeight="1" x14ac:dyDescent="0.15">
      <c r="A51" s="19">
        <v>283051</v>
      </c>
      <c r="B51" s="20" t="s">
        <v>66</v>
      </c>
      <c r="C51" s="22">
        <f>VLOOKUP(A51,'[1]貼付（TKCA015）'!$J$3:$T$59,3,FALSE)</f>
        <v>230</v>
      </c>
      <c r="D51" s="22">
        <f>VLOOKUP(A51,'[1]貼付（TKCA015）'!$J$3:$T$59,4,FALSE)</f>
        <v>33</v>
      </c>
      <c r="E51" s="17">
        <f t="shared" si="7"/>
        <v>0.14347826086956522</v>
      </c>
      <c r="F51" s="22">
        <f>VLOOKUP(A51,'[1]貼付（TKCA015）'!$J$3:$T$59,5,FALSE)</f>
        <v>28</v>
      </c>
      <c r="G51" s="22">
        <f>VLOOKUP(A51,'[1]貼付（TKCA015）'!$J$3:$T$59,6,FALSE)</f>
        <v>0</v>
      </c>
      <c r="H51" s="22">
        <v>0</v>
      </c>
      <c r="I51" s="22">
        <v>0</v>
      </c>
      <c r="J51" s="17">
        <f t="shared" si="1"/>
        <v>0</v>
      </c>
      <c r="K51" s="22">
        <f>VLOOKUP(A51,'[1]貼付（TKCA015）'!$J$3:$T$59,7,FALSE)</f>
        <v>0</v>
      </c>
      <c r="L51" s="22">
        <v>0</v>
      </c>
      <c r="M51" s="21">
        <v>0</v>
      </c>
      <c r="N51" s="17">
        <f t="shared" si="2"/>
        <v>0</v>
      </c>
      <c r="O51" s="22">
        <f>VLOOKUP(A51,'[1]貼付（TKCA015）'!$J$3:$T$59,8,FALSE)</f>
        <v>35</v>
      </c>
      <c r="P51" s="17">
        <f t="shared" si="0"/>
        <v>0.15217391304347827</v>
      </c>
      <c r="Q51" s="22">
        <f>VLOOKUP(A51,'[1]貼付（TKCA015）'!$J$3:$T$59,9,FALSE)</f>
        <v>23</v>
      </c>
      <c r="R51" s="22">
        <f>VLOOKUP(A51,'[1]貼付（TKCA015）'!$J$3:$T$59,10,FALSE)</f>
        <v>4</v>
      </c>
      <c r="S51" s="17">
        <f t="shared" si="3"/>
        <v>0.11428571428571428</v>
      </c>
      <c r="T51" s="22">
        <f>VLOOKUP(A51,'[1]貼付（TKCA015）'!$J$3:$T$59,11,FALSE)</f>
        <v>5</v>
      </c>
      <c r="U51" s="17">
        <f t="shared" si="4"/>
        <v>0.14285714285714285</v>
      </c>
      <c r="V51" s="16">
        <f t="shared" si="5"/>
        <v>68</v>
      </c>
      <c r="W51" s="16">
        <f t="shared" si="8"/>
        <v>5</v>
      </c>
      <c r="X51" s="18">
        <f t="shared" si="6"/>
        <v>7.3529411764705885E-2</v>
      </c>
    </row>
    <row r="52" spans="1:24" ht="13.5" customHeight="1" x14ac:dyDescent="0.15">
      <c r="A52" s="19">
        <v>283069</v>
      </c>
      <c r="B52" s="20" t="s">
        <v>67</v>
      </c>
      <c r="C52" s="22">
        <f>VLOOKUP(A52,'[1]貼付（TKCA015）'!$J$3:$T$59,3,FALSE)</f>
        <v>913</v>
      </c>
      <c r="D52" s="22">
        <f>VLOOKUP(A52,'[1]貼付（TKCA015）'!$J$3:$T$59,4,FALSE)</f>
        <v>93</v>
      </c>
      <c r="E52" s="17">
        <f t="shared" si="7"/>
        <v>0.10186199342825848</v>
      </c>
      <c r="F52" s="22">
        <f>VLOOKUP(A52,'[1]貼付（TKCA015）'!$J$3:$T$59,5,FALSE)</f>
        <v>102</v>
      </c>
      <c r="G52" s="22">
        <f>VLOOKUP(A52,'[1]貼付（TKCA015）'!$J$3:$T$59,6,FALSE)</f>
        <v>2</v>
      </c>
      <c r="H52" s="22">
        <v>0</v>
      </c>
      <c r="I52" s="22">
        <v>0</v>
      </c>
      <c r="J52" s="17">
        <f t="shared" si="1"/>
        <v>2.1505376344086023E-2</v>
      </c>
      <c r="K52" s="22">
        <f>VLOOKUP(A52,'[1]貼付（TKCA015）'!$J$3:$T$59,7,FALSE)</f>
        <v>2</v>
      </c>
      <c r="L52" s="22">
        <v>0</v>
      </c>
      <c r="M52" s="21">
        <v>0</v>
      </c>
      <c r="N52" s="17">
        <f t="shared" si="2"/>
        <v>2.1505376344086023E-2</v>
      </c>
      <c r="O52" s="22">
        <f>VLOOKUP(A52,'[1]貼付（TKCA015）'!$J$3:$T$59,8,FALSE)</f>
        <v>107</v>
      </c>
      <c r="P52" s="17">
        <f t="shared" si="0"/>
        <v>0.11719605695509309</v>
      </c>
      <c r="Q52" s="22">
        <f>VLOOKUP(A52,'[1]貼付（TKCA015）'!$J$3:$T$59,9,FALSE)</f>
        <v>83</v>
      </c>
      <c r="R52" s="22">
        <f>VLOOKUP(A52,'[1]貼付（TKCA015）'!$J$3:$T$59,10,FALSE)</f>
        <v>0</v>
      </c>
      <c r="S52" s="17">
        <f t="shared" si="3"/>
        <v>0</v>
      </c>
      <c r="T52" s="22">
        <f>VLOOKUP(A52,'[1]貼付（TKCA015）'!$J$3:$T$59,11,FALSE)</f>
        <v>1</v>
      </c>
      <c r="U52" s="17">
        <f t="shared" si="4"/>
        <v>9.3457943925233638E-3</v>
      </c>
      <c r="V52" s="16">
        <f t="shared" si="5"/>
        <v>200</v>
      </c>
      <c r="W52" s="16">
        <f t="shared" si="8"/>
        <v>3</v>
      </c>
      <c r="X52" s="18">
        <f t="shared" si="6"/>
        <v>1.4999999999999999E-2</v>
      </c>
    </row>
    <row r="53" spans="1:24" ht="13.5" customHeight="1" x14ac:dyDescent="0.15">
      <c r="A53" s="19">
        <v>283077</v>
      </c>
      <c r="B53" s="20" t="s">
        <v>68</v>
      </c>
      <c r="C53" s="22">
        <f>VLOOKUP(A53,'[1]貼付（TKCA015）'!$J$3:$T$59,3,FALSE)</f>
        <v>466</v>
      </c>
      <c r="D53" s="22">
        <f>VLOOKUP(A53,'[1]貼付（TKCA015）'!$J$3:$T$59,4,FALSE)</f>
        <v>35</v>
      </c>
      <c r="E53" s="17">
        <f>IF(C53=0,"0.0%",D53/C53)</f>
        <v>7.5107296137339061E-2</v>
      </c>
      <c r="F53" s="22">
        <f>VLOOKUP(A53,'[1]貼付（TKCA015）'!$J$3:$T$59,5,FALSE)</f>
        <v>54</v>
      </c>
      <c r="G53" s="22">
        <f>VLOOKUP(A53,'[1]貼付（TKCA015）'!$J$3:$T$59,6,FALSE)</f>
        <v>0</v>
      </c>
      <c r="H53" s="22">
        <v>0</v>
      </c>
      <c r="I53" s="22">
        <v>0</v>
      </c>
      <c r="J53" s="17">
        <f t="shared" si="1"/>
        <v>0</v>
      </c>
      <c r="K53" s="22">
        <f>VLOOKUP(A53,'[1]貼付（TKCA015）'!$J$3:$T$59,7,FALSE)</f>
        <v>0</v>
      </c>
      <c r="L53" s="22">
        <v>0</v>
      </c>
      <c r="M53" s="21">
        <v>0</v>
      </c>
      <c r="N53" s="17">
        <f t="shared" si="2"/>
        <v>0</v>
      </c>
      <c r="O53" s="22">
        <f>VLOOKUP(A53,'[1]貼付（TKCA015）'!$J$3:$T$59,8,FALSE)</f>
        <v>62</v>
      </c>
      <c r="P53" s="17">
        <f t="shared" si="0"/>
        <v>0.13304721030042918</v>
      </c>
      <c r="Q53" s="22">
        <f>VLOOKUP(A53,'[1]貼付（TKCA015）'!$J$3:$T$59,9,FALSE)</f>
        <v>85</v>
      </c>
      <c r="R53" s="22">
        <f>VLOOKUP(A53,'[1]貼付（TKCA015）'!$J$3:$T$59,10,FALSE)</f>
        <v>0</v>
      </c>
      <c r="S53" s="17">
        <f>IF(O53=0,"0.0%",R53/O53)</f>
        <v>0</v>
      </c>
      <c r="T53" s="22">
        <f>VLOOKUP(A53,'[1]貼付（TKCA015）'!$J$3:$T$59,11,FALSE)</f>
        <v>0</v>
      </c>
      <c r="U53" s="17">
        <f>IF(O53=0,"0.0%",T53/O53)</f>
        <v>0</v>
      </c>
      <c r="V53" s="16">
        <f t="shared" si="5"/>
        <v>97</v>
      </c>
      <c r="W53" s="16">
        <f t="shared" si="8"/>
        <v>0</v>
      </c>
      <c r="X53" s="18">
        <f>IF(V53=0,"0.0%",W53/V53)</f>
        <v>0</v>
      </c>
    </row>
    <row r="54" spans="1:24" ht="13.5" customHeight="1" x14ac:dyDescent="0.15">
      <c r="A54" s="19">
        <v>283085</v>
      </c>
      <c r="B54" s="20" t="s">
        <v>69</v>
      </c>
      <c r="C54" s="22">
        <f>VLOOKUP(A54,'[1]貼付（TKCA015）'!$J$3:$T$59,3,FALSE)</f>
        <v>124</v>
      </c>
      <c r="D54" s="22">
        <f>VLOOKUP(A54,'[1]貼付（TKCA015）'!$J$3:$T$59,4,FALSE)</f>
        <v>6</v>
      </c>
      <c r="E54" s="17">
        <f t="shared" si="7"/>
        <v>4.8387096774193547E-2</v>
      </c>
      <c r="F54" s="22">
        <f>VLOOKUP(A54,'[1]貼付（TKCA015）'!$J$3:$T$59,5,FALSE)</f>
        <v>11</v>
      </c>
      <c r="G54" s="22">
        <f>VLOOKUP(A54,'[1]貼付（TKCA015）'!$J$3:$T$59,6,FALSE)</f>
        <v>0</v>
      </c>
      <c r="H54" s="22">
        <v>0</v>
      </c>
      <c r="I54" s="22">
        <v>0</v>
      </c>
      <c r="J54" s="17">
        <f t="shared" si="1"/>
        <v>0</v>
      </c>
      <c r="K54" s="22">
        <f>VLOOKUP(A54,'[1]貼付（TKCA015）'!$J$3:$T$59,7,FALSE)</f>
        <v>0</v>
      </c>
      <c r="L54" s="22">
        <v>0</v>
      </c>
      <c r="M54" s="21">
        <v>0</v>
      </c>
      <c r="N54" s="17">
        <f t="shared" si="2"/>
        <v>0</v>
      </c>
      <c r="O54" s="22">
        <f>VLOOKUP(A54,'[1]貼付（TKCA015）'!$J$3:$T$59,8,FALSE)</f>
        <v>14</v>
      </c>
      <c r="P54" s="17">
        <f t="shared" si="0"/>
        <v>0.11290322580645161</v>
      </c>
      <c r="Q54" s="22">
        <f>VLOOKUP(A54,'[1]貼付（TKCA015）'!$J$3:$T$59,9,FALSE)</f>
        <v>19</v>
      </c>
      <c r="R54" s="22">
        <f>VLOOKUP(A54,'[1]貼付（TKCA015）'!$J$3:$T$59,10,FALSE)</f>
        <v>0</v>
      </c>
      <c r="S54" s="17">
        <f t="shared" si="3"/>
        <v>0</v>
      </c>
      <c r="T54" s="22">
        <f>VLOOKUP(A54,'[1]貼付（TKCA015）'!$J$3:$T$59,11,FALSE)</f>
        <v>0</v>
      </c>
      <c r="U54" s="17">
        <f t="shared" si="4"/>
        <v>0</v>
      </c>
      <c r="V54" s="16">
        <f t="shared" si="5"/>
        <v>20</v>
      </c>
      <c r="W54" s="16">
        <f t="shared" si="8"/>
        <v>0</v>
      </c>
      <c r="X54" s="18">
        <f t="shared" si="6"/>
        <v>0</v>
      </c>
    </row>
    <row r="55" spans="1:24" ht="13.5" customHeight="1" x14ac:dyDescent="0.15">
      <c r="A55" s="19">
        <v>283093</v>
      </c>
      <c r="B55" s="20" t="s">
        <v>70</v>
      </c>
      <c r="C55" s="22">
        <f>VLOOKUP(A55,'[1]貼付（TKCA015）'!$J$3:$T$59,3,FALSE)</f>
        <v>10404</v>
      </c>
      <c r="D55" s="22">
        <f>VLOOKUP(A55,'[1]貼付（TKCA015）'!$J$3:$T$59,4,FALSE)</f>
        <v>1673</v>
      </c>
      <c r="E55" s="17">
        <f t="shared" si="7"/>
        <v>0.16080353710111495</v>
      </c>
      <c r="F55" s="22">
        <f>VLOOKUP(A55,'[1]貼付（TKCA015）'!$J$3:$T$59,5,FALSE)</f>
        <v>777</v>
      </c>
      <c r="G55" s="22">
        <f>VLOOKUP(A55,'[1]貼付（TKCA015）'!$J$3:$T$59,6,FALSE)</f>
        <v>89</v>
      </c>
      <c r="H55" s="22">
        <v>0</v>
      </c>
      <c r="I55" s="22">
        <v>0</v>
      </c>
      <c r="J55" s="17">
        <f t="shared" si="1"/>
        <v>5.3197848176927673E-2</v>
      </c>
      <c r="K55" s="22">
        <f>VLOOKUP(A55,'[1]貼付（TKCA015）'!$J$3:$T$59,7,FALSE)</f>
        <v>76</v>
      </c>
      <c r="L55" s="22">
        <v>0</v>
      </c>
      <c r="M55" s="21">
        <v>0</v>
      </c>
      <c r="N55" s="17">
        <f t="shared" si="2"/>
        <v>4.5427375971309025E-2</v>
      </c>
      <c r="O55" s="22">
        <f>VLOOKUP(A55,'[1]貼付（TKCA015）'!$J$3:$T$59,8,FALSE)</f>
        <v>1175</v>
      </c>
      <c r="P55" s="17">
        <f t="shared" si="0"/>
        <v>0.11293733179546328</v>
      </c>
      <c r="Q55" s="22">
        <f>VLOOKUP(A55,'[1]貼付（TKCA015）'!$J$3:$T$59,9,FALSE)</f>
        <v>916</v>
      </c>
      <c r="R55" s="22">
        <f>VLOOKUP(A55,'[1]貼付（TKCA015）'!$J$3:$T$59,10,FALSE)</f>
        <v>64</v>
      </c>
      <c r="S55" s="17">
        <f t="shared" si="3"/>
        <v>5.4468085106382978E-2</v>
      </c>
      <c r="T55" s="22">
        <f>VLOOKUP(A55,'[1]貼付（TKCA015）'!$J$3:$T$59,11,FALSE)</f>
        <v>76</v>
      </c>
      <c r="U55" s="17">
        <f t="shared" si="4"/>
        <v>6.4680851063829786E-2</v>
      </c>
      <c r="V55" s="16">
        <f t="shared" si="5"/>
        <v>2848</v>
      </c>
      <c r="W55" s="16">
        <f t="shared" si="8"/>
        <v>152</v>
      </c>
      <c r="X55" s="18">
        <f t="shared" si="6"/>
        <v>5.3370786516853931E-2</v>
      </c>
    </row>
  </sheetData>
  <mergeCells count="22">
    <mergeCell ref="A1:B1"/>
    <mergeCell ref="A2:B7"/>
    <mergeCell ref="C2:X2"/>
    <mergeCell ref="C4:C7"/>
    <mergeCell ref="D4:E6"/>
    <mergeCell ref="F4:F7"/>
    <mergeCell ref="G4:G7"/>
    <mergeCell ref="H4:H7"/>
    <mergeCell ref="I4:I7"/>
    <mergeCell ref="J4:J7"/>
    <mergeCell ref="R4:S6"/>
    <mergeCell ref="T4:U6"/>
    <mergeCell ref="V4:V7"/>
    <mergeCell ref="W4:W7"/>
    <mergeCell ref="X4:X7"/>
    <mergeCell ref="A8:B8"/>
    <mergeCell ref="K4:K7"/>
    <mergeCell ref="L4:L7"/>
    <mergeCell ref="M4:M7"/>
    <mergeCell ref="N4:N7"/>
    <mergeCell ref="O4:P6"/>
    <mergeCell ref="Q4:Q7"/>
  </mergeCells>
  <phoneticPr fontId="2"/>
  <pageMargins left="0.7" right="0.7" top="0.75" bottom="0.75" header="0.3" footer="0.3"/>
  <pageSetup paperSize="9" scale="46" orientation="landscape" r:id="rId1"/>
  <headerFooter>
    <oddHeader>&amp;LTKCA015&amp;C&amp;12特定健診・特定保健指導実施結果集計表（県集計）
（平成30年度）&amp;R令和元年11月15日作成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56"/>
  <sheetViews>
    <sheetView zoomScaleNormal="100" workbookViewId="0">
      <selection activeCell="I18" sqref="I18"/>
    </sheetView>
  </sheetViews>
  <sheetFormatPr defaultRowHeight="13.5" x14ac:dyDescent="0.15"/>
  <cols>
    <col min="1" max="1" width="8.5" style="25" customWidth="1"/>
    <col min="2" max="2" width="33.875" style="26" bestFit="1" customWidth="1"/>
    <col min="3" max="3" width="17.375" style="1" bestFit="1" customWidth="1"/>
    <col min="4" max="4" width="10.875" style="2" customWidth="1"/>
    <col min="5" max="5" width="10.875" style="3" customWidth="1"/>
    <col min="6" max="9" width="10.875" style="2" customWidth="1"/>
    <col min="10" max="10" width="10.875" style="3" customWidth="1"/>
    <col min="11" max="13" width="10.875" style="2" customWidth="1"/>
    <col min="14" max="14" width="10.875" style="3" customWidth="1"/>
    <col min="15" max="15" width="10.875" style="2" customWidth="1"/>
    <col min="16" max="16" width="10.875" style="3" customWidth="1"/>
    <col min="17" max="18" width="10.875" style="2" customWidth="1"/>
    <col min="19" max="19" width="10.875" style="3" customWidth="1"/>
    <col min="20" max="20" width="10.875" style="2" customWidth="1"/>
    <col min="21" max="21" width="10.875" style="3" customWidth="1"/>
    <col min="22" max="23" width="10.875" style="2" customWidth="1"/>
    <col min="24" max="24" width="10.875" style="26" customWidth="1"/>
    <col min="25" max="256" width="9" style="6"/>
    <col min="257" max="257" width="8.5" style="6" customWidth="1"/>
    <col min="258" max="258" width="33.875" style="6" bestFit="1" customWidth="1"/>
    <col min="259" max="259" width="17.375" style="6" bestFit="1" customWidth="1"/>
    <col min="260" max="280" width="10.875" style="6" customWidth="1"/>
    <col min="281" max="512" width="9" style="6"/>
    <col min="513" max="513" width="8.5" style="6" customWidth="1"/>
    <col min="514" max="514" width="33.875" style="6" bestFit="1" customWidth="1"/>
    <col min="515" max="515" width="17.375" style="6" bestFit="1" customWidth="1"/>
    <col min="516" max="536" width="10.875" style="6" customWidth="1"/>
    <col min="537" max="768" width="9" style="6"/>
    <col min="769" max="769" width="8.5" style="6" customWidth="1"/>
    <col min="770" max="770" width="33.875" style="6" bestFit="1" customWidth="1"/>
    <col min="771" max="771" width="17.375" style="6" bestFit="1" customWidth="1"/>
    <col min="772" max="792" width="10.875" style="6" customWidth="1"/>
    <col min="793" max="1024" width="9" style="6"/>
    <col min="1025" max="1025" width="8.5" style="6" customWidth="1"/>
    <col min="1026" max="1026" width="33.875" style="6" bestFit="1" customWidth="1"/>
    <col min="1027" max="1027" width="17.375" style="6" bestFit="1" customWidth="1"/>
    <col min="1028" max="1048" width="10.875" style="6" customWidth="1"/>
    <col min="1049" max="1280" width="9" style="6"/>
    <col min="1281" max="1281" width="8.5" style="6" customWidth="1"/>
    <col min="1282" max="1282" width="33.875" style="6" bestFit="1" customWidth="1"/>
    <col min="1283" max="1283" width="17.375" style="6" bestFit="1" customWidth="1"/>
    <col min="1284" max="1304" width="10.875" style="6" customWidth="1"/>
    <col min="1305" max="1536" width="9" style="6"/>
    <col min="1537" max="1537" width="8.5" style="6" customWidth="1"/>
    <col min="1538" max="1538" width="33.875" style="6" bestFit="1" customWidth="1"/>
    <col min="1539" max="1539" width="17.375" style="6" bestFit="1" customWidth="1"/>
    <col min="1540" max="1560" width="10.875" style="6" customWidth="1"/>
    <col min="1561" max="1792" width="9" style="6"/>
    <col min="1793" max="1793" width="8.5" style="6" customWidth="1"/>
    <col min="1794" max="1794" width="33.875" style="6" bestFit="1" customWidth="1"/>
    <col min="1795" max="1795" width="17.375" style="6" bestFit="1" customWidth="1"/>
    <col min="1796" max="1816" width="10.875" style="6" customWidth="1"/>
    <col min="1817" max="2048" width="9" style="6"/>
    <col min="2049" max="2049" width="8.5" style="6" customWidth="1"/>
    <col min="2050" max="2050" width="33.875" style="6" bestFit="1" customWidth="1"/>
    <col min="2051" max="2051" width="17.375" style="6" bestFit="1" customWidth="1"/>
    <col min="2052" max="2072" width="10.875" style="6" customWidth="1"/>
    <col min="2073" max="2304" width="9" style="6"/>
    <col min="2305" max="2305" width="8.5" style="6" customWidth="1"/>
    <col min="2306" max="2306" width="33.875" style="6" bestFit="1" customWidth="1"/>
    <col min="2307" max="2307" width="17.375" style="6" bestFit="1" customWidth="1"/>
    <col min="2308" max="2328" width="10.875" style="6" customWidth="1"/>
    <col min="2329" max="2560" width="9" style="6"/>
    <col min="2561" max="2561" width="8.5" style="6" customWidth="1"/>
    <col min="2562" max="2562" width="33.875" style="6" bestFit="1" customWidth="1"/>
    <col min="2563" max="2563" width="17.375" style="6" bestFit="1" customWidth="1"/>
    <col min="2564" max="2584" width="10.875" style="6" customWidth="1"/>
    <col min="2585" max="2816" width="9" style="6"/>
    <col min="2817" max="2817" width="8.5" style="6" customWidth="1"/>
    <col min="2818" max="2818" width="33.875" style="6" bestFit="1" customWidth="1"/>
    <col min="2819" max="2819" width="17.375" style="6" bestFit="1" customWidth="1"/>
    <col min="2820" max="2840" width="10.875" style="6" customWidth="1"/>
    <col min="2841" max="3072" width="9" style="6"/>
    <col min="3073" max="3073" width="8.5" style="6" customWidth="1"/>
    <col min="3074" max="3074" width="33.875" style="6" bestFit="1" customWidth="1"/>
    <col min="3075" max="3075" width="17.375" style="6" bestFit="1" customWidth="1"/>
    <col min="3076" max="3096" width="10.875" style="6" customWidth="1"/>
    <col min="3097" max="3328" width="9" style="6"/>
    <col min="3329" max="3329" width="8.5" style="6" customWidth="1"/>
    <col min="3330" max="3330" width="33.875" style="6" bestFit="1" customWidth="1"/>
    <col min="3331" max="3331" width="17.375" style="6" bestFit="1" customWidth="1"/>
    <col min="3332" max="3352" width="10.875" style="6" customWidth="1"/>
    <col min="3353" max="3584" width="9" style="6"/>
    <col min="3585" max="3585" width="8.5" style="6" customWidth="1"/>
    <col min="3586" max="3586" width="33.875" style="6" bestFit="1" customWidth="1"/>
    <col min="3587" max="3587" width="17.375" style="6" bestFit="1" customWidth="1"/>
    <col min="3588" max="3608" width="10.875" style="6" customWidth="1"/>
    <col min="3609" max="3840" width="9" style="6"/>
    <col min="3841" max="3841" width="8.5" style="6" customWidth="1"/>
    <col min="3842" max="3842" width="33.875" style="6" bestFit="1" customWidth="1"/>
    <col min="3843" max="3843" width="17.375" style="6" bestFit="1" customWidth="1"/>
    <col min="3844" max="3864" width="10.875" style="6" customWidth="1"/>
    <col min="3865" max="4096" width="9" style="6"/>
    <col min="4097" max="4097" width="8.5" style="6" customWidth="1"/>
    <col min="4098" max="4098" width="33.875" style="6" bestFit="1" customWidth="1"/>
    <col min="4099" max="4099" width="17.375" style="6" bestFit="1" customWidth="1"/>
    <col min="4100" max="4120" width="10.875" style="6" customWidth="1"/>
    <col min="4121" max="4352" width="9" style="6"/>
    <col min="4353" max="4353" width="8.5" style="6" customWidth="1"/>
    <col min="4354" max="4354" width="33.875" style="6" bestFit="1" customWidth="1"/>
    <col min="4355" max="4355" width="17.375" style="6" bestFit="1" customWidth="1"/>
    <col min="4356" max="4376" width="10.875" style="6" customWidth="1"/>
    <col min="4377" max="4608" width="9" style="6"/>
    <col min="4609" max="4609" width="8.5" style="6" customWidth="1"/>
    <col min="4610" max="4610" width="33.875" style="6" bestFit="1" customWidth="1"/>
    <col min="4611" max="4611" width="17.375" style="6" bestFit="1" customWidth="1"/>
    <col min="4612" max="4632" width="10.875" style="6" customWidth="1"/>
    <col min="4633" max="4864" width="9" style="6"/>
    <col min="4865" max="4865" width="8.5" style="6" customWidth="1"/>
    <col min="4866" max="4866" width="33.875" style="6" bestFit="1" customWidth="1"/>
    <col min="4867" max="4867" width="17.375" style="6" bestFit="1" customWidth="1"/>
    <col min="4868" max="4888" width="10.875" style="6" customWidth="1"/>
    <col min="4889" max="5120" width="9" style="6"/>
    <col min="5121" max="5121" width="8.5" style="6" customWidth="1"/>
    <col min="5122" max="5122" width="33.875" style="6" bestFit="1" customWidth="1"/>
    <col min="5123" max="5123" width="17.375" style="6" bestFit="1" customWidth="1"/>
    <col min="5124" max="5144" width="10.875" style="6" customWidth="1"/>
    <col min="5145" max="5376" width="9" style="6"/>
    <col min="5377" max="5377" width="8.5" style="6" customWidth="1"/>
    <col min="5378" max="5378" width="33.875" style="6" bestFit="1" customWidth="1"/>
    <col min="5379" max="5379" width="17.375" style="6" bestFit="1" customWidth="1"/>
    <col min="5380" max="5400" width="10.875" style="6" customWidth="1"/>
    <col min="5401" max="5632" width="9" style="6"/>
    <col min="5633" max="5633" width="8.5" style="6" customWidth="1"/>
    <col min="5634" max="5634" width="33.875" style="6" bestFit="1" customWidth="1"/>
    <col min="5635" max="5635" width="17.375" style="6" bestFit="1" customWidth="1"/>
    <col min="5636" max="5656" width="10.875" style="6" customWidth="1"/>
    <col min="5657" max="5888" width="9" style="6"/>
    <col min="5889" max="5889" width="8.5" style="6" customWidth="1"/>
    <col min="5890" max="5890" width="33.875" style="6" bestFit="1" customWidth="1"/>
    <col min="5891" max="5891" width="17.375" style="6" bestFit="1" customWidth="1"/>
    <col min="5892" max="5912" width="10.875" style="6" customWidth="1"/>
    <col min="5913" max="6144" width="9" style="6"/>
    <col min="6145" max="6145" width="8.5" style="6" customWidth="1"/>
    <col min="6146" max="6146" width="33.875" style="6" bestFit="1" customWidth="1"/>
    <col min="6147" max="6147" width="17.375" style="6" bestFit="1" customWidth="1"/>
    <col min="6148" max="6168" width="10.875" style="6" customWidth="1"/>
    <col min="6169" max="6400" width="9" style="6"/>
    <col min="6401" max="6401" width="8.5" style="6" customWidth="1"/>
    <col min="6402" max="6402" width="33.875" style="6" bestFit="1" customWidth="1"/>
    <col min="6403" max="6403" width="17.375" style="6" bestFit="1" customWidth="1"/>
    <col min="6404" max="6424" width="10.875" style="6" customWidth="1"/>
    <col min="6425" max="6656" width="9" style="6"/>
    <col min="6657" max="6657" width="8.5" style="6" customWidth="1"/>
    <col min="6658" max="6658" width="33.875" style="6" bestFit="1" customWidth="1"/>
    <col min="6659" max="6659" width="17.375" style="6" bestFit="1" customWidth="1"/>
    <col min="6660" max="6680" width="10.875" style="6" customWidth="1"/>
    <col min="6681" max="6912" width="9" style="6"/>
    <col min="6913" max="6913" width="8.5" style="6" customWidth="1"/>
    <col min="6914" max="6914" width="33.875" style="6" bestFit="1" customWidth="1"/>
    <col min="6915" max="6915" width="17.375" style="6" bestFit="1" customWidth="1"/>
    <col min="6916" max="6936" width="10.875" style="6" customWidth="1"/>
    <col min="6937" max="7168" width="9" style="6"/>
    <col min="7169" max="7169" width="8.5" style="6" customWidth="1"/>
    <col min="7170" max="7170" width="33.875" style="6" bestFit="1" customWidth="1"/>
    <col min="7171" max="7171" width="17.375" style="6" bestFit="1" customWidth="1"/>
    <col min="7172" max="7192" width="10.875" style="6" customWidth="1"/>
    <col min="7193" max="7424" width="9" style="6"/>
    <col min="7425" max="7425" width="8.5" style="6" customWidth="1"/>
    <col min="7426" max="7426" width="33.875" style="6" bestFit="1" customWidth="1"/>
    <col min="7427" max="7427" width="17.375" style="6" bestFit="1" customWidth="1"/>
    <col min="7428" max="7448" width="10.875" style="6" customWidth="1"/>
    <col min="7449" max="7680" width="9" style="6"/>
    <col min="7681" max="7681" width="8.5" style="6" customWidth="1"/>
    <col min="7682" max="7682" width="33.875" style="6" bestFit="1" customWidth="1"/>
    <col min="7683" max="7683" width="17.375" style="6" bestFit="1" customWidth="1"/>
    <col min="7684" max="7704" width="10.875" style="6" customWidth="1"/>
    <col min="7705" max="7936" width="9" style="6"/>
    <col min="7937" max="7937" width="8.5" style="6" customWidth="1"/>
    <col min="7938" max="7938" width="33.875" style="6" bestFit="1" customWidth="1"/>
    <col min="7939" max="7939" width="17.375" style="6" bestFit="1" customWidth="1"/>
    <col min="7940" max="7960" width="10.875" style="6" customWidth="1"/>
    <col min="7961" max="8192" width="9" style="6"/>
    <col min="8193" max="8193" width="8.5" style="6" customWidth="1"/>
    <col min="8194" max="8194" width="33.875" style="6" bestFit="1" customWidth="1"/>
    <col min="8195" max="8195" width="17.375" style="6" bestFit="1" customWidth="1"/>
    <col min="8196" max="8216" width="10.875" style="6" customWidth="1"/>
    <col min="8217" max="8448" width="9" style="6"/>
    <col min="8449" max="8449" width="8.5" style="6" customWidth="1"/>
    <col min="8450" max="8450" width="33.875" style="6" bestFit="1" customWidth="1"/>
    <col min="8451" max="8451" width="17.375" style="6" bestFit="1" customWidth="1"/>
    <col min="8452" max="8472" width="10.875" style="6" customWidth="1"/>
    <col min="8473" max="8704" width="9" style="6"/>
    <col min="8705" max="8705" width="8.5" style="6" customWidth="1"/>
    <col min="8706" max="8706" width="33.875" style="6" bestFit="1" customWidth="1"/>
    <col min="8707" max="8707" width="17.375" style="6" bestFit="1" customWidth="1"/>
    <col min="8708" max="8728" width="10.875" style="6" customWidth="1"/>
    <col min="8729" max="8960" width="9" style="6"/>
    <col min="8961" max="8961" width="8.5" style="6" customWidth="1"/>
    <col min="8962" max="8962" width="33.875" style="6" bestFit="1" customWidth="1"/>
    <col min="8963" max="8963" width="17.375" style="6" bestFit="1" customWidth="1"/>
    <col min="8964" max="8984" width="10.875" style="6" customWidth="1"/>
    <col min="8985" max="9216" width="9" style="6"/>
    <col min="9217" max="9217" width="8.5" style="6" customWidth="1"/>
    <col min="9218" max="9218" width="33.875" style="6" bestFit="1" customWidth="1"/>
    <col min="9219" max="9219" width="17.375" style="6" bestFit="1" customWidth="1"/>
    <col min="9220" max="9240" width="10.875" style="6" customWidth="1"/>
    <col min="9241" max="9472" width="9" style="6"/>
    <col min="9473" max="9473" width="8.5" style="6" customWidth="1"/>
    <col min="9474" max="9474" width="33.875" style="6" bestFit="1" customWidth="1"/>
    <col min="9475" max="9475" width="17.375" style="6" bestFit="1" customWidth="1"/>
    <col min="9476" max="9496" width="10.875" style="6" customWidth="1"/>
    <col min="9497" max="9728" width="9" style="6"/>
    <col min="9729" max="9729" width="8.5" style="6" customWidth="1"/>
    <col min="9730" max="9730" width="33.875" style="6" bestFit="1" customWidth="1"/>
    <col min="9731" max="9731" width="17.375" style="6" bestFit="1" customWidth="1"/>
    <col min="9732" max="9752" width="10.875" style="6" customWidth="1"/>
    <col min="9753" max="9984" width="9" style="6"/>
    <col min="9985" max="9985" width="8.5" style="6" customWidth="1"/>
    <col min="9986" max="9986" width="33.875" style="6" bestFit="1" customWidth="1"/>
    <col min="9987" max="9987" width="17.375" style="6" bestFit="1" customWidth="1"/>
    <col min="9988" max="10008" width="10.875" style="6" customWidth="1"/>
    <col min="10009" max="10240" width="9" style="6"/>
    <col min="10241" max="10241" width="8.5" style="6" customWidth="1"/>
    <col min="10242" max="10242" width="33.875" style="6" bestFit="1" customWidth="1"/>
    <col min="10243" max="10243" width="17.375" style="6" bestFit="1" customWidth="1"/>
    <col min="10244" max="10264" width="10.875" style="6" customWidth="1"/>
    <col min="10265" max="10496" width="9" style="6"/>
    <col min="10497" max="10497" width="8.5" style="6" customWidth="1"/>
    <col min="10498" max="10498" width="33.875" style="6" bestFit="1" customWidth="1"/>
    <col min="10499" max="10499" width="17.375" style="6" bestFit="1" customWidth="1"/>
    <col min="10500" max="10520" width="10.875" style="6" customWidth="1"/>
    <col min="10521" max="10752" width="9" style="6"/>
    <col min="10753" max="10753" width="8.5" style="6" customWidth="1"/>
    <col min="10754" max="10754" width="33.875" style="6" bestFit="1" customWidth="1"/>
    <col min="10755" max="10755" width="17.375" style="6" bestFit="1" customWidth="1"/>
    <col min="10756" max="10776" width="10.875" style="6" customWidth="1"/>
    <col min="10777" max="11008" width="9" style="6"/>
    <col min="11009" max="11009" width="8.5" style="6" customWidth="1"/>
    <col min="11010" max="11010" width="33.875" style="6" bestFit="1" customWidth="1"/>
    <col min="11011" max="11011" width="17.375" style="6" bestFit="1" customWidth="1"/>
    <col min="11012" max="11032" width="10.875" style="6" customWidth="1"/>
    <col min="11033" max="11264" width="9" style="6"/>
    <col min="11265" max="11265" width="8.5" style="6" customWidth="1"/>
    <col min="11266" max="11266" width="33.875" style="6" bestFit="1" customWidth="1"/>
    <col min="11267" max="11267" width="17.375" style="6" bestFit="1" customWidth="1"/>
    <col min="11268" max="11288" width="10.875" style="6" customWidth="1"/>
    <col min="11289" max="11520" width="9" style="6"/>
    <col min="11521" max="11521" width="8.5" style="6" customWidth="1"/>
    <col min="11522" max="11522" width="33.875" style="6" bestFit="1" customWidth="1"/>
    <col min="11523" max="11523" width="17.375" style="6" bestFit="1" customWidth="1"/>
    <col min="11524" max="11544" width="10.875" style="6" customWidth="1"/>
    <col min="11545" max="11776" width="9" style="6"/>
    <col min="11777" max="11777" width="8.5" style="6" customWidth="1"/>
    <col min="11778" max="11778" width="33.875" style="6" bestFit="1" customWidth="1"/>
    <col min="11779" max="11779" width="17.375" style="6" bestFit="1" customWidth="1"/>
    <col min="11780" max="11800" width="10.875" style="6" customWidth="1"/>
    <col min="11801" max="12032" width="9" style="6"/>
    <col min="12033" max="12033" width="8.5" style="6" customWidth="1"/>
    <col min="12034" max="12034" width="33.875" style="6" bestFit="1" customWidth="1"/>
    <col min="12035" max="12035" width="17.375" style="6" bestFit="1" customWidth="1"/>
    <col min="12036" max="12056" width="10.875" style="6" customWidth="1"/>
    <col min="12057" max="12288" width="9" style="6"/>
    <col min="12289" max="12289" width="8.5" style="6" customWidth="1"/>
    <col min="12290" max="12290" width="33.875" style="6" bestFit="1" customWidth="1"/>
    <col min="12291" max="12291" width="17.375" style="6" bestFit="1" customWidth="1"/>
    <col min="12292" max="12312" width="10.875" style="6" customWidth="1"/>
    <col min="12313" max="12544" width="9" style="6"/>
    <col min="12545" max="12545" width="8.5" style="6" customWidth="1"/>
    <col min="12546" max="12546" width="33.875" style="6" bestFit="1" customWidth="1"/>
    <col min="12547" max="12547" width="17.375" style="6" bestFit="1" customWidth="1"/>
    <col min="12548" max="12568" width="10.875" style="6" customWidth="1"/>
    <col min="12569" max="12800" width="9" style="6"/>
    <col min="12801" max="12801" width="8.5" style="6" customWidth="1"/>
    <col min="12802" max="12802" width="33.875" style="6" bestFit="1" customWidth="1"/>
    <col min="12803" max="12803" width="17.375" style="6" bestFit="1" customWidth="1"/>
    <col min="12804" max="12824" width="10.875" style="6" customWidth="1"/>
    <col min="12825" max="13056" width="9" style="6"/>
    <col min="13057" max="13057" width="8.5" style="6" customWidth="1"/>
    <col min="13058" max="13058" width="33.875" style="6" bestFit="1" customWidth="1"/>
    <col min="13059" max="13059" width="17.375" style="6" bestFit="1" customWidth="1"/>
    <col min="13060" max="13080" width="10.875" style="6" customWidth="1"/>
    <col min="13081" max="13312" width="9" style="6"/>
    <col min="13313" max="13313" width="8.5" style="6" customWidth="1"/>
    <col min="13314" max="13314" width="33.875" style="6" bestFit="1" customWidth="1"/>
    <col min="13315" max="13315" width="17.375" style="6" bestFit="1" customWidth="1"/>
    <col min="13316" max="13336" width="10.875" style="6" customWidth="1"/>
    <col min="13337" max="13568" width="9" style="6"/>
    <col min="13569" max="13569" width="8.5" style="6" customWidth="1"/>
    <col min="13570" max="13570" width="33.875" style="6" bestFit="1" customWidth="1"/>
    <col min="13571" max="13571" width="17.375" style="6" bestFit="1" customWidth="1"/>
    <col min="13572" max="13592" width="10.875" style="6" customWidth="1"/>
    <col min="13593" max="13824" width="9" style="6"/>
    <col min="13825" max="13825" width="8.5" style="6" customWidth="1"/>
    <col min="13826" max="13826" width="33.875" style="6" bestFit="1" customWidth="1"/>
    <col min="13827" max="13827" width="17.375" style="6" bestFit="1" customWidth="1"/>
    <col min="13828" max="13848" width="10.875" style="6" customWidth="1"/>
    <col min="13849" max="14080" width="9" style="6"/>
    <col min="14081" max="14081" width="8.5" style="6" customWidth="1"/>
    <col min="14082" max="14082" width="33.875" style="6" bestFit="1" customWidth="1"/>
    <col min="14083" max="14083" width="17.375" style="6" bestFit="1" customWidth="1"/>
    <col min="14084" max="14104" width="10.875" style="6" customWidth="1"/>
    <col min="14105" max="14336" width="9" style="6"/>
    <col min="14337" max="14337" width="8.5" style="6" customWidth="1"/>
    <col min="14338" max="14338" width="33.875" style="6" bestFit="1" customWidth="1"/>
    <col min="14339" max="14339" width="17.375" style="6" bestFit="1" customWidth="1"/>
    <col min="14340" max="14360" width="10.875" style="6" customWidth="1"/>
    <col min="14361" max="14592" width="9" style="6"/>
    <col min="14593" max="14593" width="8.5" style="6" customWidth="1"/>
    <col min="14594" max="14594" width="33.875" style="6" bestFit="1" customWidth="1"/>
    <col min="14595" max="14595" width="17.375" style="6" bestFit="1" customWidth="1"/>
    <col min="14596" max="14616" width="10.875" style="6" customWidth="1"/>
    <col min="14617" max="14848" width="9" style="6"/>
    <col min="14849" max="14849" width="8.5" style="6" customWidth="1"/>
    <col min="14850" max="14850" width="33.875" style="6" bestFit="1" customWidth="1"/>
    <col min="14851" max="14851" width="17.375" style="6" bestFit="1" customWidth="1"/>
    <col min="14852" max="14872" width="10.875" style="6" customWidth="1"/>
    <col min="14873" max="15104" width="9" style="6"/>
    <col min="15105" max="15105" width="8.5" style="6" customWidth="1"/>
    <col min="15106" max="15106" width="33.875" style="6" bestFit="1" customWidth="1"/>
    <col min="15107" max="15107" width="17.375" style="6" bestFit="1" customWidth="1"/>
    <col min="15108" max="15128" width="10.875" style="6" customWidth="1"/>
    <col min="15129" max="15360" width="9" style="6"/>
    <col min="15361" max="15361" width="8.5" style="6" customWidth="1"/>
    <col min="15362" max="15362" width="33.875" style="6" bestFit="1" customWidth="1"/>
    <col min="15363" max="15363" width="17.375" style="6" bestFit="1" customWidth="1"/>
    <col min="15364" max="15384" width="10.875" style="6" customWidth="1"/>
    <col min="15385" max="15616" width="9" style="6"/>
    <col min="15617" max="15617" width="8.5" style="6" customWidth="1"/>
    <col min="15618" max="15618" width="33.875" style="6" bestFit="1" customWidth="1"/>
    <col min="15619" max="15619" width="17.375" style="6" bestFit="1" customWidth="1"/>
    <col min="15620" max="15640" width="10.875" style="6" customWidth="1"/>
    <col min="15641" max="15872" width="9" style="6"/>
    <col min="15873" max="15873" width="8.5" style="6" customWidth="1"/>
    <col min="15874" max="15874" width="33.875" style="6" bestFit="1" customWidth="1"/>
    <col min="15875" max="15875" width="17.375" style="6" bestFit="1" customWidth="1"/>
    <col min="15876" max="15896" width="10.875" style="6" customWidth="1"/>
    <col min="15897" max="16128" width="9" style="6"/>
    <col min="16129" max="16129" width="8.5" style="6" customWidth="1"/>
    <col min="16130" max="16130" width="33.875" style="6" bestFit="1" customWidth="1"/>
    <col min="16131" max="16131" width="17.375" style="6" bestFit="1" customWidth="1"/>
    <col min="16132" max="16152" width="10.875" style="6" customWidth="1"/>
    <col min="16153" max="16384" width="9" style="6"/>
  </cols>
  <sheetData>
    <row r="1" spans="1:24" x14ac:dyDescent="0.15">
      <c r="A1" s="29" t="s">
        <v>71</v>
      </c>
      <c r="B1" s="29"/>
      <c r="V1" s="4"/>
      <c r="W1" s="4"/>
      <c r="X1" s="5"/>
    </row>
    <row r="2" spans="1:24" x14ac:dyDescent="0.15">
      <c r="A2" s="41" t="s">
        <v>1</v>
      </c>
      <c r="B2" s="42"/>
      <c r="C2" s="44" t="s">
        <v>2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6"/>
      <c r="W2" s="46"/>
      <c r="X2" s="47"/>
    </row>
    <row r="3" spans="1:24" s="10" customFormat="1" x14ac:dyDescent="0.15">
      <c r="A3" s="42"/>
      <c r="B3" s="42"/>
      <c r="C3" s="7">
        <v>1</v>
      </c>
      <c r="D3" s="8">
        <v>30</v>
      </c>
      <c r="E3" s="9">
        <v>31</v>
      </c>
      <c r="F3" s="8">
        <v>32</v>
      </c>
      <c r="G3" s="8">
        <v>33</v>
      </c>
      <c r="H3" s="8">
        <v>34</v>
      </c>
      <c r="I3" s="8">
        <v>35</v>
      </c>
      <c r="J3" s="8">
        <v>36</v>
      </c>
      <c r="K3" s="8">
        <v>37</v>
      </c>
      <c r="L3" s="8">
        <v>38</v>
      </c>
      <c r="M3" s="8">
        <v>39</v>
      </c>
      <c r="N3" s="8">
        <v>40</v>
      </c>
      <c r="O3" s="8">
        <v>41</v>
      </c>
      <c r="P3" s="8">
        <v>42</v>
      </c>
      <c r="Q3" s="8">
        <v>43</v>
      </c>
      <c r="R3" s="8">
        <v>44</v>
      </c>
      <c r="S3" s="8">
        <v>45</v>
      </c>
      <c r="T3" s="8">
        <v>46</v>
      </c>
      <c r="U3" s="8">
        <v>47</v>
      </c>
      <c r="V3" s="8">
        <v>48</v>
      </c>
      <c r="W3" s="8">
        <v>49</v>
      </c>
      <c r="X3" s="8">
        <v>50</v>
      </c>
    </row>
    <row r="4" spans="1:24" ht="13.5" customHeight="1" x14ac:dyDescent="0.15">
      <c r="A4" s="42"/>
      <c r="B4" s="42"/>
      <c r="C4" s="48" t="s">
        <v>3</v>
      </c>
      <c r="D4" s="50" t="s">
        <v>4</v>
      </c>
      <c r="E4" s="51"/>
      <c r="F4" s="38" t="s">
        <v>5</v>
      </c>
      <c r="G4" s="31" t="s">
        <v>72</v>
      </c>
      <c r="H4" s="31" t="s">
        <v>73</v>
      </c>
      <c r="I4" s="31" t="s">
        <v>74</v>
      </c>
      <c r="J4" s="32" t="s">
        <v>9</v>
      </c>
      <c r="K4" s="31" t="s">
        <v>75</v>
      </c>
      <c r="L4" s="31" t="s">
        <v>76</v>
      </c>
      <c r="M4" s="31" t="s">
        <v>77</v>
      </c>
      <c r="N4" s="32" t="s">
        <v>78</v>
      </c>
      <c r="O4" s="60" t="s">
        <v>14</v>
      </c>
      <c r="P4" s="35"/>
      <c r="Q4" s="38" t="s">
        <v>15</v>
      </c>
      <c r="R4" s="60" t="s">
        <v>16</v>
      </c>
      <c r="S4" s="35"/>
      <c r="T4" s="60" t="s">
        <v>17</v>
      </c>
      <c r="U4" s="57"/>
      <c r="V4" s="59" t="s">
        <v>18</v>
      </c>
      <c r="W4" s="59" t="s">
        <v>19</v>
      </c>
      <c r="X4" s="28" t="s">
        <v>20</v>
      </c>
    </row>
    <row r="5" spans="1:24" ht="13.5" customHeight="1" x14ac:dyDescent="0.15">
      <c r="A5" s="42"/>
      <c r="B5" s="42"/>
      <c r="C5" s="48"/>
      <c r="D5" s="52"/>
      <c r="E5" s="53"/>
      <c r="F5" s="39"/>
      <c r="G5" s="31"/>
      <c r="H5" s="31"/>
      <c r="I5" s="31"/>
      <c r="J5" s="33"/>
      <c r="K5" s="31"/>
      <c r="L5" s="31"/>
      <c r="M5" s="31"/>
      <c r="N5" s="33"/>
      <c r="O5" s="36"/>
      <c r="P5" s="37"/>
      <c r="Q5" s="39"/>
      <c r="R5" s="36"/>
      <c r="S5" s="37"/>
      <c r="T5" s="36"/>
      <c r="U5" s="58"/>
      <c r="V5" s="59"/>
      <c r="W5" s="59"/>
      <c r="X5" s="28"/>
    </row>
    <row r="6" spans="1:24" x14ac:dyDescent="0.15">
      <c r="A6" s="42"/>
      <c r="B6" s="42"/>
      <c r="C6" s="48"/>
      <c r="D6" s="52"/>
      <c r="E6" s="53"/>
      <c r="F6" s="39"/>
      <c r="G6" s="31"/>
      <c r="H6" s="31"/>
      <c r="I6" s="31"/>
      <c r="J6" s="33"/>
      <c r="K6" s="31"/>
      <c r="L6" s="31"/>
      <c r="M6" s="31"/>
      <c r="N6" s="33"/>
      <c r="O6" s="36"/>
      <c r="P6" s="37"/>
      <c r="Q6" s="39"/>
      <c r="R6" s="36"/>
      <c r="S6" s="37"/>
      <c r="T6" s="36"/>
      <c r="U6" s="58"/>
      <c r="V6" s="59"/>
      <c r="W6" s="59"/>
      <c r="X6" s="28"/>
    </row>
    <row r="7" spans="1:24" s="10" customFormat="1" ht="39" customHeight="1" x14ac:dyDescent="0.15">
      <c r="A7" s="43"/>
      <c r="B7" s="43"/>
      <c r="C7" s="49"/>
      <c r="D7" s="11"/>
      <c r="E7" s="12" t="s">
        <v>21</v>
      </c>
      <c r="F7" s="39"/>
      <c r="G7" s="31"/>
      <c r="H7" s="31"/>
      <c r="I7" s="31"/>
      <c r="J7" s="33"/>
      <c r="K7" s="31"/>
      <c r="L7" s="31"/>
      <c r="M7" s="31"/>
      <c r="N7" s="33"/>
      <c r="O7" s="13"/>
      <c r="P7" s="14" t="s">
        <v>22</v>
      </c>
      <c r="Q7" s="40"/>
      <c r="R7" s="13"/>
      <c r="S7" s="14" t="s">
        <v>22</v>
      </c>
      <c r="T7" s="13"/>
      <c r="U7" s="15" t="s">
        <v>22</v>
      </c>
      <c r="V7" s="59"/>
      <c r="W7" s="59"/>
      <c r="X7" s="28"/>
    </row>
    <row r="8" spans="1:24" x14ac:dyDescent="0.15">
      <c r="A8" s="29" t="s">
        <v>23</v>
      </c>
      <c r="B8" s="30"/>
      <c r="C8" s="16">
        <f>SUM(C9:C55)</f>
        <v>177317</v>
      </c>
      <c r="D8" s="16">
        <f>SUM(D9:D55)</f>
        <v>1434</v>
      </c>
      <c r="E8" s="17">
        <f>IF(C8=0,"0.0%",D8/C8)</f>
        <v>8.0872110401145978E-3</v>
      </c>
      <c r="F8" s="16">
        <f>SUM(F9:F55)</f>
        <v>2834</v>
      </c>
      <c r="G8" s="16">
        <f>SUM(G9:G55)</f>
        <v>337</v>
      </c>
      <c r="H8" s="16">
        <f>SUM(H9:H55)</f>
        <v>0</v>
      </c>
      <c r="I8" s="16">
        <f>SUM(I9:I55)</f>
        <v>0</v>
      </c>
      <c r="J8" s="17">
        <f>IF(D8=0,"0.0%",(G8+H8+I8)/D8)</f>
        <v>0.23500697350069735</v>
      </c>
      <c r="K8" s="16">
        <f>SUM(K9:K55)</f>
        <v>159</v>
      </c>
      <c r="L8" s="16">
        <f>SUM(L9:L55)</f>
        <v>0</v>
      </c>
      <c r="M8" s="16">
        <f>SUM(M9:M55)</f>
        <v>0</v>
      </c>
      <c r="N8" s="17">
        <f>IF(D8=0,"0.0%",(K8+L8+M8)/D8)</f>
        <v>0.11087866108786611</v>
      </c>
      <c r="O8" s="16">
        <f>SUM(O9:O55)</f>
        <v>9597</v>
      </c>
      <c r="P8" s="17">
        <f>IF(C8=0,"0.0%",O8/C8)</f>
        <v>5.4123406103193716E-2</v>
      </c>
      <c r="Q8" s="16">
        <f>SUM(Q9:Q55)</f>
        <v>21695</v>
      </c>
      <c r="R8" s="16">
        <f>SUM(R9:R55)</f>
        <v>3120</v>
      </c>
      <c r="S8" s="17">
        <f>IF(O8=0,"0.0%",R8/O8)</f>
        <v>0.32510159424820256</v>
      </c>
      <c r="T8" s="16">
        <f>SUM(T9:T55)</f>
        <v>2909</v>
      </c>
      <c r="U8" s="17">
        <f>IF(O8=0,"0.0%",T8/O8)</f>
        <v>0.30311555694487863</v>
      </c>
      <c r="V8" s="16">
        <f>SUM(V9:V55)</f>
        <v>11031</v>
      </c>
      <c r="W8" s="16">
        <f>SUM(W9:W55)</f>
        <v>3068</v>
      </c>
      <c r="X8" s="18">
        <f>IF(V8=0,"0.0%",W8/V8)</f>
        <v>0.27812528329253922</v>
      </c>
    </row>
    <row r="9" spans="1:24" x14ac:dyDescent="0.15">
      <c r="A9" s="19">
        <v>284000</v>
      </c>
      <c r="B9" s="20" t="s">
        <v>79</v>
      </c>
      <c r="C9" s="22">
        <f>SUM('[1]貼付（TKCA015）'!L105:L114)</f>
        <v>45304</v>
      </c>
      <c r="D9" s="22">
        <f>SUM('[1]貼付（TKCA015）'!M105:M114)</f>
        <v>358</v>
      </c>
      <c r="E9" s="17">
        <f>IF(C9=0,"0.0%",D9/C9)</f>
        <v>7.9021719936429452E-3</v>
      </c>
      <c r="F9" s="22">
        <f>SUM('[1]貼付（TKCA015）'!N105:N114)</f>
        <v>600</v>
      </c>
      <c r="G9" s="22">
        <f>SUM('[1]貼付（TKCA015）'!O105:O114)</f>
        <v>55</v>
      </c>
      <c r="H9" s="22">
        <v>0</v>
      </c>
      <c r="I9" s="22">
        <v>0</v>
      </c>
      <c r="J9" s="17">
        <f t="shared" ref="J9:J55" si="0">IF(D9=0,"0.0%",(G9+H9+I9)/D9)</f>
        <v>0.15363128491620112</v>
      </c>
      <c r="K9" s="22">
        <f>SUM('[1]貼付（TKCA015）'!P105:P114)</f>
        <v>27</v>
      </c>
      <c r="L9" s="22">
        <v>0</v>
      </c>
      <c r="M9" s="22">
        <v>0</v>
      </c>
      <c r="N9" s="17">
        <f t="shared" ref="N9:N55" si="1">IF(D9=0,"0.0%",(K9+L9+M9)/D9)</f>
        <v>7.5418994413407825E-2</v>
      </c>
      <c r="O9" s="22">
        <f>SUM('[1]貼付（TKCA015）'!Q105:Q114)</f>
        <v>2526</v>
      </c>
      <c r="P9" s="17">
        <f t="shared" ref="P9:P55" si="2">IF(C9=0,"0.0%",O9/C9)</f>
        <v>5.57566660780505E-2</v>
      </c>
      <c r="Q9" s="22">
        <f>SUM('[1]貼付（TKCA015）'!R105:R114)</f>
        <v>4765</v>
      </c>
      <c r="R9" s="22">
        <f>SUM('[1]貼付（TKCA015）'!S105:S114)</f>
        <v>387</v>
      </c>
      <c r="S9" s="17">
        <f t="shared" ref="S9:S55" si="3">IF(O9=0,"0.0%",R9/O9)</f>
        <v>0.15320665083135393</v>
      </c>
      <c r="T9" s="22">
        <f>SUM('[1]貼付（TKCA015）'!T105:T114)</f>
        <v>341</v>
      </c>
      <c r="U9" s="17">
        <f t="shared" ref="U9:U55" si="4">IF(O9=0,"0.0%",T9/O9)</f>
        <v>0.13499604117181313</v>
      </c>
      <c r="V9" s="16">
        <f t="shared" ref="V9:V55" si="5">D9+O9</f>
        <v>2884</v>
      </c>
      <c r="W9" s="16">
        <f>K9+L9+M9+T9</f>
        <v>368</v>
      </c>
      <c r="X9" s="18">
        <f t="shared" ref="X9:X55" si="6">IF(V9=0,"0.0%",W9/V9)</f>
        <v>0.1276005547850208</v>
      </c>
    </row>
    <row r="10" spans="1:24" x14ac:dyDescent="0.15">
      <c r="A10" s="19">
        <v>280024</v>
      </c>
      <c r="B10" s="20" t="s">
        <v>25</v>
      </c>
      <c r="C10" s="22">
        <f>VLOOKUP(A10,'[1]貼付（TKCA015）'!$J$59:$T$114,3,FALSE)</f>
        <v>16639</v>
      </c>
      <c r="D10" s="22">
        <f>VLOOKUP(A10,'[1]貼付（TKCA015）'!$J$59:$T$114,4,FALSE)</f>
        <v>136</v>
      </c>
      <c r="E10" s="17">
        <f>IF(C10=0,"0.0%",D10/C10)</f>
        <v>8.1735681230843196E-3</v>
      </c>
      <c r="F10" s="22">
        <f>VLOOKUP(A10,'[1]貼付（TKCA015）'!$J$59:$T$114,5,FALSE)</f>
        <v>297</v>
      </c>
      <c r="G10" s="22">
        <f>VLOOKUP(A10,'[1]貼付（TKCA015）'!$J$59:$T$114,6,FALSE)</f>
        <v>15</v>
      </c>
      <c r="H10" s="22">
        <v>0</v>
      </c>
      <c r="I10" s="22">
        <v>0</v>
      </c>
      <c r="J10" s="17">
        <f t="shared" si="0"/>
        <v>0.11029411764705882</v>
      </c>
      <c r="K10" s="22">
        <f>VLOOKUP(A10,'[1]貼付（TKCA015）'!$J$59:$T$114,7,FALSE)</f>
        <v>9</v>
      </c>
      <c r="L10" s="22">
        <v>0</v>
      </c>
      <c r="M10" s="22">
        <v>0</v>
      </c>
      <c r="N10" s="17">
        <f t="shared" si="1"/>
        <v>6.6176470588235295E-2</v>
      </c>
      <c r="O10" s="22">
        <f>VLOOKUP(A10,'[1]貼付（TKCA015）'!$J$59:$T$114,8,FALSE)</f>
        <v>998</v>
      </c>
      <c r="P10" s="17">
        <f t="shared" si="2"/>
        <v>5.9979566079692292E-2</v>
      </c>
      <c r="Q10" s="22">
        <f>VLOOKUP(A10,'[1]貼付（TKCA015）'!$J$59:$T$114,9,FALSE)</f>
        <v>2621</v>
      </c>
      <c r="R10" s="22">
        <f>VLOOKUP(A10,'[1]貼付（TKCA015）'!$J$59:$T$114,10,FALSE)</f>
        <v>144</v>
      </c>
      <c r="S10" s="17">
        <f t="shared" si="3"/>
        <v>0.14428857715430862</v>
      </c>
      <c r="T10" s="22">
        <f>VLOOKUP(A10,'[1]貼付（TKCA015）'!$J$59:$T$114,11,FALSE)</f>
        <v>161</v>
      </c>
      <c r="U10" s="17">
        <f t="shared" si="4"/>
        <v>0.16132264529058116</v>
      </c>
      <c r="V10" s="16">
        <f t="shared" si="5"/>
        <v>1134</v>
      </c>
      <c r="W10" s="16">
        <f t="shared" ref="W10:W55" si="7">K10+L10+M10+T10</f>
        <v>170</v>
      </c>
      <c r="X10" s="18">
        <f t="shared" si="6"/>
        <v>0.14991181657848324</v>
      </c>
    </row>
    <row r="11" spans="1:24" x14ac:dyDescent="0.15">
      <c r="A11" s="19">
        <v>280032</v>
      </c>
      <c r="B11" s="20" t="s">
        <v>26</v>
      </c>
      <c r="C11" s="22">
        <f>'[1]貼付（尼崎市、女性）'!E8</f>
        <v>12480</v>
      </c>
      <c r="D11" s="23">
        <f>'[1]貼付（尼崎市、女性）'!E34</f>
        <v>83</v>
      </c>
      <c r="E11" s="17">
        <f t="shared" ref="E11:E55" si="8">IF(C11=0,"0.0%",D11/C11)</f>
        <v>6.6506410256410254E-3</v>
      </c>
      <c r="F11" s="23">
        <f>'[1]貼付（尼崎市、女性）'!E36</f>
        <v>204</v>
      </c>
      <c r="G11" s="23">
        <f>'[1]貼付（尼崎市、女性）'!E37</f>
        <v>57</v>
      </c>
      <c r="H11" s="22">
        <v>0</v>
      </c>
      <c r="I11" s="22">
        <v>0</v>
      </c>
      <c r="J11" s="17">
        <f t="shared" si="0"/>
        <v>0.68674698795180722</v>
      </c>
      <c r="K11" s="23">
        <f>'[1]貼付（尼崎市、女性）'!E41</f>
        <v>2</v>
      </c>
      <c r="L11" s="22">
        <v>0</v>
      </c>
      <c r="M11" s="22">
        <v>0</v>
      </c>
      <c r="N11" s="17">
        <f t="shared" si="1"/>
        <v>2.4096385542168676E-2</v>
      </c>
      <c r="O11" s="23">
        <f>'[1]貼付（尼崎市、女性）'!E45</f>
        <v>604</v>
      </c>
      <c r="P11" s="17">
        <f t="shared" si="2"/>
        <v>4.8397435897435899E-2</v>
      </c>
      <c r="Q11" s="23">
        <f>'[1]貼付（尼崎市、女性）'!E47</f>
        <v>1790</v>
      </c>
      <c r="R11" s="23">
        <f>'[1]貼付（尼崎市、女性）'!E48</f>
        <v>411</v>
      </c>
      <c r="S11" s="17">
        <f t="shared" si="3"/>
        <v>0.68046357615894038</v>
      </c>
      <c r="T11" s="23">
        <f>'[1]貼付（尼崎市、女性）'!E50</f>
        <v>280</v>
      </c>
      <c r="U11" s="17">
        <f t="shared" si="4"/>
        <v>0.46357615894039733</v>
      </c>
      <c r="V11" s="16">
        <f t="shared" si="5"/>
        <v>687</v>
      </c>
      <c r="W11" s="16">
        <f t="shared" si="7"/>
        <v>282</v>
      </c>
      <c r="X11" s="18">
        <f t="shared" si="6"/>
        <v>0.41048034934497818</v>
      </c>
    </row>
    <row r="12" spans="1:24" x14ac:dyDescent="0.15">
      <c r="A12" s="19">
        <v>280040</v>
      </c>
      <c r="B12" s="20" t="s">
        <v>27</v>
      </c>
      <c r="C12" s="22">
        <f>VLOOKUP(A12,'[1]貼付（TKCA015）'!$J$60:$T$116,3,FALSE)</f>
        <v>6545</v>
      </c>
      <c r="D12" s="22">
        <f>VLOOKUP(A12,'[1]貼付（TKCA015）'!$J$60:$T$116,4,FALSE)</f>
        <v>41</v>
      </c>
      <c r="E12" s="17">
        <f t="shared" si="8"/>
        <v>6.2643239113827345E-3</v>
      </c>
      <c r="F12" s="22">
        <f>VLOOKUP(A12,'[1]貼付（TKCA015）'!$J$60:$T$116,5,FALSE)</f>
        <v>108</v>
      </c>
      <c r="G12" s="22">
        <f>VLOOKUP(A12,'[1]貼付（TKCA015）'!$J$60:$T$116,6,FALSE)</f>
        <v>8</v>
      </c>
      <c r="H12" s="22">
        <v>0</v>
      </c>
      <c r="I12" s="22">
        <v>0</v>
      </c>
      <c r="J12" s="17">
        <f t="shared" si="0"/>
        <v>0.1951219512195122</v>
      </c>
      <c r="K12" s="22">
        <f>VLOOKUP(A12,'[1]貼付（TKCA015）'!$J$60:$T$116,7,FALSE)</f>
        <v>5</v>
      </c>
      <c r="L12" s="22">
        <v>0</v>
      </c>
      <c r="M12" s="22">
        <v>0</v>
      </c>
      <c r="N12" s="17">
        <f t="shared" si="1"/>
        <v>0.12195121951219512</v>
      </c>
      <c r="O12" s="22">
        <f>VLOOKUP(A12,'[1]貼付（TKCA015）'!$J$60:$T$116,8,FALSE)</f>
        <v>376</v>
      </c>
      <c r="P12" s="17">
        <f t="shared" si="2"/>
        <v>5.7448433919022157E-2</v>
      </c>
      <c r="Q12" s="22">
        <f>VLOOKUP(A12,'[1]貼付（TKCA015）'!$J$60:$T$116,9,FALSE)</f>
        <v>844</v>
      </c>
      <c r="R12" s="22">
        <f>VLOOKUP(A12,'[1]貼付（TKCA015）'!$J$60:$T$116,10,FALSE)</f>
        <v>191</v>
      </c>
      <c r="S12" s="17">
        <f t="shared" si="3"/>
        <v>0.50797872340425532</v>
      </c>
      <c r="T12" s="22">
        <f>VLOOKUP(A12,'[1]貼付（TKCA015）'!$J$60:$T$116,11,FALSE)</f>
        <v>158</v>
      </c>
      <c r="U12" s="17">
        <f t="shared" si="4"/>
        <v>0.42021276595744683</v>
      </c>
      <c r="V12" s="16">
        <f t="shared" si="5"/>
        <v>417</v>
      </c>
      <c r="W12" s="16">
        <f t="shared" si="7"/>
        <v>163</v>
      </c>
      <c r="X12" s="18">
        <f t="shared" si="6"/>
        <v>0.39088729016786572</v>
      </c>
    </row>
    <row r="13" spans="1:24" x14ac:dyDescent="0.15">
      <c r="A13" s="19">
        <v>280057</v>
      </c>
      <c r="B13" s="20" t="s">
        <v>28</v>
      </c>
      <c r="C13" s="22">
        <f>VLOOKUP(A13,'[1]貼付（TKCA015）'!$J$60:$T$116,3,FALSE)</f>
        <v>13853</v>
      </c>
      <c r="D13" s="22">
        <f>VLOOKUP(A13,'[1]貼付（TKCA015）'!$J$60:$T$116,4,FALSE)</f>
        <v>90</v>
      </c>
      <c r="E13" s="17">
        <f t="shared" si="8"/>
        <v>6.4967876994152891E-3</v>
      </c>
      <c r="F13" s="22">
        <f>VLOOKUP(A13,'[1]貼付（TKCA015）'!$J$60:$T$116,5,FALSE)</f>
        <v>201</v>
      </c>
      <c r="G13" s="22">
        <f>VLOOKUP(A13,'[1]貼付（TKCA015）'!$J$60:$T$116,6,FALSE)</f>
        <v>10</v>
      </c>
      <c r="H13" s="22">
        <v>0</v>
      </c>
      <c r="I13" s="22">
        <v>0</v>
      </c>
      <c r="J13" s="17">
        <f t="shared" si="0"/>
        <v>0.1111111111111111</v>
      </c>
      <c r="K13" s="22">
        <f>VLOOKUP(A13,'[1]貼付（TKCA015）'!$J$60:$T$116,7,FALSE)</f>
        <v>11</v>
      </c>
      <c r="L13" s="22">
        <v>0</v>
      </c>
      <c r="M13" s="22">
        <v>0</v>
      </c>
      <c r="N13" s="17">
        <f t="shared" si="1"/>
        <v>0.12222222222222222</v>
      </c>
      <c r="O13" s="22">
        <f>VLOOKUP(A13,'[1]貼付（TKCA015）'!$J$60:$T$116,8,FALSE)</f>
        <v>652</v>
      </c>
      <c r="P13" s="17">
        <f t="shared" si="2"/>
        <v>4.7065617555764092E-2</v>
      </c>
      <c r="Q13" s="22">
        <f>VLOOKUP(A13,'[1]貼付（TKCA015）'!$J$60:$T$116,9,FALSE)</f>
        <v>1647</v>
      </c>
      <c r="R13" s="22">
        <f>VLOOKUP(A13,'[1]貼付（TKCA015）'!$J$60:$T$116,10,FALSE)</f>
        <v>404</v>
      </c>
      <c r="S13" s="17">
        <f t="shared" si="3"/>
        <v>0.61963190184049077</v>
      </c>
      <c r="T13" s="22">
        <f>VLOOKUP(A13,'[1]貼付（TKCA015）'!$J$60:$T$116,11,FALSE)</f>
        <v>474</v>
      </c>
      <c r="U13" s="17">
        <f t="shared" si="4"/>
        <v>0.72699386503067487</v>
      </c>
      <c r="V13" s="16">
        <f t="shared" si="5"/>
        <v>742</v>
      </c>
      <c r="W13" s="16">
        <f t="shared" si="7"/>
        <v>485</v>
      </c>
      <c r="X13" s="18">
        <f t="shared" si="6"/>
        <v>0.65363881401617252</v>
      </c>
    </row>
    <row r="14" spans="1:24" x14ac:dyDescent="0.15">
      <c r="A14" s="19">
        <v>280065</v>
      </c>
      <c r="B14" s="20" t="s">
        <v>80</v>
      </c>
      <c r="C14" s="22">
        <f>VLOOKUP(A14,'[1]貼付（TKCA015）'!$J$60:$T$116,3,FALSE)</f>
        <v>1540</v>
      </c>
      <c r="D14" s="22">
        <f>VLOOKUP(A14,'[1]貼付（TKCA015）'!$J$60:$T$116,4,FALSE)</f>
        <v>18</v>
      </c>
      <c r="E14" s="17">
        <f t="shared" si="8"/>
        <v>1.1688311688311689E-2</v>
      </c>
      <c r="F14" s="22">
        <f>VLOOKUP(A14,'[1]貼付（TKCA015）'!$J$60:$T$116,5,FALSE)</f>
        <v>34</v>
      </c>
      <c r="G14" s="22">
        <f>VLOOKUP(A14,'[1]貼付（TKCA015）'!$J$60:$T$116,6,FALSE)</f>
        <v>10</v>
      </c>
      <c r="H14" s="22">
        <v>0</v>
      </c>
      <c r="I14" s="22">
        <v>0</v>
      </c>
      <c r="J14" s="17">
        <f t="shared" si="0"/>
        <v>0.55555555555555558</v>
      </c>
      <c r="K14" s="22">
        <f>VLOOKUP(A14,'[1]貼付（TKCA015）'!$J$60:$T$116,7,FALSE)</f>
        <v>3</v>
      </c>
      <c r="L14" s="22">
        <v>0</v>
      </c>
      <c r="M14" s="22">
        <v>0</v>
      </c>
      <c r="N14" s="17">
        <f t="shared" si="1"/>
        <v>0.16666666666666666</v>
      </c>
      <c r="O14" s="22">
        <f>VLOOKUP(A14,'[1]貼付（TKCA015）'!$J$60:$T$116,8,FALSE)</f>
        <v>75</v>
      </c>
      <c r="P14" s="17">
        <f t="shared" si="2"/>
        <v>4.8701298701298704E-2</v>
      </c>
      <c r="Q14" s="22">
        <f>VLOOKUP(A14,'[1]貼付（TKCA015）'!$J$60:$T$116,9,FALSE)</f>
        <v>162</v>
      </c>
      <c r="R14" s="22">
        <f>VLOOKUP(A14,'[1]貼付（TKCA015）'!$J$60:$T$116,10,FALSE)</f>
        <v>44</v>
      </c>
      <c r="S14" s="17">
        <f t="shared" si="3"/>
        <v>0.58666666666666667</v>
      </c>
      <c r="T14" s="22">
        <f>VLOOKUP(A14,'[1]貼付（TKCA015）'!$J$60:$T$116,11,FALSE)</f>
        <v>34</v>
      </c>
      <c r="U14" s="17">
        <f t="shared" si="4"/>
        <v>0.45333333333333331</v>
      </c>
      <c r="V14" s="16">
        <f t="shared" si="5"/>
        <v>93</v>
      </c>
      <c r="W14" s="16">
        <f t="shared" si="7"/>
        <v>37</v>
      </c>
      <c r="X14" s="18">
        <f t="shared" si="6"/>
        <v>0.39784946236559138</v>
      </c>
    </row>
    <row r="15" spans="1:24" x14ac:dyDescent="0.15">
      <c r="A15" s="19">
        <v>280073</v>
      </c>
      <c r="B15" s="20" t="s">
        <v>30</v>
      </c>
      <c r="C15" s="22">
        <f>VLOOKUP(A15,'[1]貼付（TKCA015）'!$J$60:$T$116,3,FALSE)</f>
        <v>3438</v>
      </c>
      <c r="D15" s="22">
        <f>VLOOKUP(A15,'[1]貼付（TKCA015）'!$J$60:$T$116,4,FALSE)</f>
        <v>15</v>
      </c>
      <c r="E15" s="17">
        <f t="shared" si="8"/>
        <v>4.3630017452006981E-3</v>
      </c>
      <c r="F15" s="22">
        <f>VLOOKUP(A15,'[1]貼付（TKCA015）'!$J$60:$T$116,5,FALSE)</f>
        <v>31</v>
      </c>
      <c r="G15" s="22">
        <f>VLOOKUP(A15,'[1]貼付（TKCA015）'!$J$60:$T$116,6,FALSE)</f>
        <v>2</v>
      </c>
      <c r="H15" s="22">
        <v>0</v>
      </c>
      <c r="I15" s="22">
        <v>0</v>
      </c>
      <c r="J15" s="17">
        <f t="shared" si="0"/>
        <v>0.13333333333333333</v>
      </c>
      <c r="K15" s="22">
        <f>VLOOKUP(A15,'[1]貼付（TKCA015）'!$J$60:$T$116,7,FALSE)</f>
        <v>2</v>
      </c>
      <c r="L15" s="22">
        <v>0</v>
      </c>
      <c r="M15" s="22">
        <v>0</v>
      </c>
      <c r="N15" s="17">
        <f t="shared" si="1"/>
        <v>0.13333333333333333</v>
      </c>
      <c r="O15" s="22">
        <f>VLOOKUP(A15,'[1]貼付（TKCA015）'!$J$60:$T$116,8,FALSE)</f>
        <v>152</v>
      </c>
      <c r="P15" s="17">
        <f t="shared" si="2"/>
        <v>4.4211751018033742E-2</v>
      </c>
      <c r="Q15" s="22">
        <f>VLOOKUP(A15,'[1]貼付（TKCA015）'!$J$60:$T$116,9,FALSE)</f>
        <v>277</v>
      </c>
      <c r="R15" s="22">
        <f>VLOOKUP(A15,'[1]貼付（TKCA015）'!$J$60:$T$116,10,FALSE)</f>
        <v>54</v>
      </c>
      <c r="S15" s="17">
        <f t="shared" si="3"/>
        <v>0.35526315789473684</v>
      </c>
      <c r="T15" s="22">
        <f>VLOOKUP(A15,'[1]貼付（TKCA015）'!$J$60:$T$116,11,FALSE)</f>
        <v>45</v>
      </c>
      <c r="U15" s="17">
        <f t="shared" si="4"/>
        <v>0.29605263157894735</v>
      </c>
      <c r="V15" s="16">
        <f t="shared" si="5"/>
        <v>167</v>
      </c>
      <c r="W15" s="16">
        <f t="shared" si="7"/>
        <v>47</v>
      </c>
      <c r="X15" s="18">
        <f t="shared" si="6"/>
        <v>0.28143712574850299</v>
      </c>
    </row>
    <row r="16" spans="1:24" x14ac:dyDescent="0.15">
      <c r="A16" s="19">
        <v>280081</v>
      </c>
      <c r="B16" s="20" t="s">
        <v>31</v>
      </c>
      <c r="C16" s="22">
        <f>VLOOKUP(A16,'[1]貼付（TKCA015）'!$J$60:$T$116,3,FALSE)</f>
        <v>5863</v>
      </c>
      <c r="D16" s="22">
        <f>VLOOKUP(A16,'[1]貼付（TKCA015）'!$J$60:$T$116,4,FALSE)</f>
        <v>45</v>
      </c>
      <c r="E16" s="17">
        <f t="shared" si="8"/>
        <v>7.6752515776906021E-3</v>
      </c>
      <c r="F16" s="22">
        <f>VLOOKUP(A16,'[1]貼付（TKCA015）'!$J$60:$T$116,5,FALSE)</f>
        <v>93</v>
      </c>
      <c r="G16" s="22">
        <f>VLOOKUP(A16,'[1]貼付（TKCA015）'!$J$60:$T$116,6,FALSE)</f>
        <v>4</v>
      </c>
      <c r="H16" s="22">
        <v>0</v>
      </c>
      <c r="I16" s="22">
        <v>0</v>
      </c>
      <c r="J16" s="17">
        <f t="shared" si="0"/>
        <v>8.8888888888888892E-2</v>
      </c>
      <c r="K16" s="22">
        <f>VLOOKUP(A16,'[1]貼付（TKCA015）'!$J$60:$T$116,7,FALSE)</f>
        <v>1</v>
      </c>
      <c r="L16" s="22">
        <v>0</v>
      </c>
      <c r="M16" s="22">
        <v>0</v>
      </c>
      <c r="N16" s="17">
        <f t="shared" si="1"/>
        <v>2.2222222222222223E-2</v>
      </c>
      <c r="O16" s="22">
        <f>VLOOKUP(A16,'[1]貼付（TKCA015）'!$J$60:$T$116,8,FALSE)</f>
        <v>328</v>
      </c>
      <c r="P16" s="17">
        <f t="shared" si="2"/>
        <v>5.5944055944055944E-2</v>
      </c>
      <c r="Q16" s="22">
        <f>VLOOKUP(A16,'[1]貼付（TKCA015）'!$J$60:$T$116,9,FALSE)</f>
        <v>925</v>
      </c>
      <c r="R16" s="22">
        <f>VLOOKUP(A16,'[1]貼付（TKCA015）'!$J$60:$T$116,10,FALSE)</f>
        <v>109</v>
      </c>
      <c r="S16" s="17">
        <f t="shared" si="3"/>
        <v>0.33231707317073172</v>
      </c>
      <c r="T16" s="22">
        <f>VLOOKUP(A16,'[1]貼付（TKCA015）'!$J$60:$T$116,11,FALSE)</f>
        <v>109</v>
      </c>
      <c r="U16" s="17">
        <f t="shared" si="4"/>
        <v>0.33231707317073172</v>
      </c>
      <c r="V16" s="16">
        <f t="shared" si="5"/>
        <v>373</v>
      </c>
      <c r="W16" s="16">
        <f t="shared" si="7"/>
        <v>110</v>
      </c>
      <c r="X16" s="18">
        <f t="shared" si="6"/>
        <v>0.29490616621983912</v>
      </c>
    </row>
    <row r="17" spans="1:24" x14ac:dyDescent="0.15">
      <c r="A17" s="19">
        <v>280099</v>
      </c>
      <c r="B17" s="20" t="s">
        <v>32</v>
      </c>
      <c r="C17" s="22">
        <f>VLOOKUP(A17,'[1]貼付（TKCA015）'!$J$60:$T$116,3,FALSE)</f>
        <v>1309</v>
      </c>
      <c r="D17" s="22">
        <f>VLOOKUP(A17,'[1]貼付（TKCA015）'!$J$60:$T$116,4,FALSE)</f>
        <v>6</v>
      </c>
      <c r="E17" s="17">
        <f t="shared" si="8"/>
        <v>4.5836516424751722E-3</v>
      </c>
      <c r="F17" s="22">
        <f>VLOOKUP(A17,'[1]貼付（TKCA015）'!$J$60:$T$116,5,FALSE)</f>
        <v>25</v>
      </c>
      <c r="G17" s="22">
        <f>VLOOKUP(A17,'[1]貼付（TKCA015）'!$J$60:$T$116,6,FALSE)</f>
        <v>3</v>
      </c>
      <c r="H17" s="22">
        <v>0</v>
      </c>
      <c r="I17" s="22">
        <v>0</v>
      </c>
      <c r="J17" s="17">
        <f t="shared" si="0"/>
        <v>0.5</v>
      </c>
      <c r="K17" s="22">
        <f>VLOOKUP(A17,'[1]貼付（TKCA015）'!$J$60:$T$116,7,FALSE)</f>
        <v>3</v>
      </c>
      <c r="L17" s="22">
        <v>0</v>
      </c>
      <c r="M17" s="22">
        <v>0</v>
      </c>
      <c r="N17" s="17">
        <f t="shared" si="1"/>
        <v>0.5</v>
      </c>
      <c r="O17" s="22">
        <f>VLOOKUP(A17,'[1]貼付（TKCA015）'!$J$60:$T$116,8,FALSE)</f>
        <v>77</v>
      </c>
      <c r="P17" s="17">
        <f t="shared" si="2"/>
        <v>5.8823529411764705E-2</v>
      </c>
      <c r="Q17" s="22">
        <f>VLOOKUP(A17,'[1]貼付（TKCA015）'!$J$60:$T$116,9,FALSE)</f>
        <v>206</v>
      </c>
      <c r="R17" s="22">
        <f>VLOOKUP(A17,'[1]貼付（TKCA015）'!$J$60:$T$116,10,FALSE)</f>
        <v>41</v>
      </c>
      <c r="S17" s="17">
        <f t="shared" si="3"/>
        <v>0.53246753246753242</v>
      </c>
      <c r="T17" s="22">
        <f>VLOOKUP(A17,'[1]貼付（TKCA015）'!$J$60:$T$116,11,FALSE)</f>
        <v>40</v>
      </c>
      <c r="U17" s="17">
        <f t="shared" si="4"/>
        <v>0.51948051948051943</v>
      </c>
      <c r="V17" s="16">
        <f t="shared" si="5"/>
        <v>83</v>
      </c>
      <c r="W17" s="16">
        <f t="shared" si="7"/>
        <v>43</v>
      </c>
      <c r="X17" s="18">
        <f t="shared" si="6"/>
        <v>0.51807228915662651</v>
      </c>
    </row>
    <row r="18" spans="1:24" x14ac:dyDescent="0.15">
      <c r="A18" s="19">
        <v>280115</v>
      </c>
      <c r="B18" s="20" t="s">
        <v>33</v>
      </c>
      <c r="C18" s="22">
        <f>VLOOKUP(A18,'[1]貼付（TKCA015）'!$J$60:$T$116,3,FALSE)</f>
        <v>8295</v>
      </c>
      <c r="D18" s="22">
        <f>VLOOKUP(A18,'[1]貼付（TKCA015）'!$J$60:$T$116,4,FALSE)</f>
        <v>68</v>
      </c>
      <c r="E18" s="17">
        <f t="shared" si="8"/>
        <v>8.1977094635322482E-3</v>
      </c>
      <c r="F18" s="22">
        <f>VLOOKUP(A18,'[1]貼付（TKCA015）'!$J$60:$T$116,5,FALSE)</f>
        <v>148</v>
      </c>
      <c r="G18" s="22">
        <f>VLOOKUP(A18,'[1]貼付（TKCA015）'!$J$60:$T$116,6,FALSE)</f>
        <v>11</v>
      </c>
      <c r="H18" s="22">
        <v>0</v>
      </c>
      <c r="I18" s="22">
        <v>0</v>
      </c>
      <c r="J18" s="17">
        <f t="shared" si="0"/>
        <v>0.16176470588235295</v>
      </c>
      <c r="K18" s="22">
        <f>VLOOKUP(A18,'[1]貼付（TKCA015）'!$J$60:$T$116,7,FALSE)</f>
        <v>10</v>
      </c>
      <c r="L18" s="22">
        <v>0</v>
      </c>
      <c r="M18" s="22">
        <v>0</v>
      </c>
      <c r="N18" s="17">
        <f t="shared" si="1"/>
        <v>0.14705882352941177</v>
      </c>
      <c r="O18" s="22">
        <f>VLOOKUP(A18,'[1]貼付（TKCA015）'!$J$60:$T$116,8,FALSE)</f>
        <v>430</v>
      </c>
      <c r="P18" s="17">
        <f t="shared" si="2"/>
        <v>5.1838456901748042E-2</v>
      </c>
      <c r="Q18" s="22">
        <f>VLOOKUP(A18,'[1]貼付（TKCA015）'!$J$60:$T$116,9,FALSE)</f>
        <v>1235</v>
      </c>
      <c r="R18" s="22">
        <f>VLOOKUP(A18,'[1]貼付（TKCA015）'!$J$60:$T$116,10,FALSE)</f>
        <v>90</v>
      </c>
      <c r="S18" s="17">
        <f t="shared" si="3"/>
        <v>0.20930232558139536</v>
      </c>
      <c r="T18" s="22">
        <f>VLOOKUP(A18,'[1]貼付（TKCA015）'!$J$60:$T$116,11,FALSE)</f>
        <v>114</v>
      </c>
      <c r="U18" s="17">
        <f t="shared" si="4"/>
        <v>0.26511627906976742</v>
      </c>
      <c r="V18" s="16">
        <f t="shared" si="5"/>
        <v>498</v>
      </c>
      <c r="W18" s="16">
        <f t="shared" si="7"/>
        <v>124</v>
      </c>
      <c r="X18" s="18">
        <f t="shared" si="6"/>
        <v>0.24899598393574296</v>
      </c>
    </row>
    <row r="19" spans="1:24" x14ac:dyDescent="0.15">
      <c r="A19" s="19">
        <v>280131</v>
      </c>
      <c r="B19" s="20" t="s">
        <v>34</v>
      </c>
      <c r="C19" s="22">
        <f>VLOOKUP(A19,'[1]貼付（TKCA015）'!$J$60:$T$116,3,FALSE)</f>
        <v>1727</v>
      </c>
      <c r="D19" s="22">
        <f>VLOOKUP(A19,'[1]貼付（TKCA015）'!$J$60:$T$116,4,FALSE)</f>
        <v>11</v>
      </c>
      <c r="E19" s="17">
        <f t="shared" si="8"/>
        <v>6.369426751592357E-3</v>
      </c>
      <c r="F19" s="22">
        <f>VLOOKUP(A19,'[1]貼付（TKCA015）'!$J$60:$T$116,5,FALSE)</f>
        <v>21</v>
      </c>
      <c r="G19" s="22">
        <f>VLOOKUP(A19,'[1]貼付（TKCA015）'!$J$60:$T$116,6,FALSE)</f>
        <v>5</v>
      </c>
      <c r="H19" s="22">
        <v>0</v>
      </c>
      <c r="I19" s="22">
        <v>0</v>
      </c>
      <c r="J19" s="17">
        <f t="shared" si="0"/>
        <v>0.45454545454545453</v>
      </c>
      <c r="K19" s="22">
        <f>VLOOKUP(A19,'[1]貼付（TKCA015）'!$J$60:$T$116,7,FALSE)</f>
        <v>5</v>
      </c>
      <c r="L19" s="22">
        <v>0</v>
      </c>
      <c r="M19" s="22">
        <v>0</v>
      </c>
      <c r="N19" s="17">
        <f t="shared" si="1"/>
        <v>0.45454545454545453</v>
      </c>
      <c r="O19" s="22">
        <f>VLOOKUP(A19,'[1]貼付（TKCA015）'!$J$60:$T$116,8,FALSE)</f>
        <v>97</v>
      </c>
      <c r="P19" s="17">
        <f t="shared" si="2"/>
        <v>5.61667631731326E-2</v>
      </c>
      <c r="Q19" s="22">
        <f>VLOOKUP(A19,'[1]貼付（TKCA015）'!$J$60:$T$116,9,FALSE)</f>
        <v>236</v>
      </c>
      <c r="R19" s="22">
        <f>VLOOKUP(A19,'[1]貼付（TKCA015）'!$J$60:$T$116,10,FALSE)</f>
        <v>53</v>
      </c>
      <c r="S19" s="17">
        <f t="shared" si="3"/>
        <v>0.54639175257731953</v>
      </c>
      <c r="T19" s="22">
        <f>VLOOKUP(A19,'[1]貼付（TKCA015）'!$J$60:$T$116,11,FALSE)</f>
        <v>53</v>
      </c>
      <c r="U19" s="17">
        <f t="shared" si="4"/>
        <v>0.54639175257731953</v>
      </c>
      <c r="V19" s="16">
        <f t="shared" si="5"/>
        <v>108</v>
      </c>
      <c r="W19" s="16">
        <f t="shared" si="7"/>
        <v>58</v>
      </c>
      <c r="X19" s="18">
        <f t="shared" si="6"/>
        <v>0.53703703703703709</v>
      </c>
    </row>
    <row r="20" spans="1:24" x14ac:dyDescent="0.15">
      <c r="A20" s="19">
        <v>280149</v>
      </c>
      <c r="B20" s="20" t="s">
        <v>35</v>
      </c>
      <c r="C20" s="22">
        <f>VLOOKUP(A20,'[1]貼付（TKCA015）'!$J$60:$T$116,3,FALSE)</f>
        <v>1353</v>
      </c>
      <c r="D20" s="22">
        <f>VLOOKUP(A20,'[1]貼付（TKCA015）'!$J$60:$T$116,4,FALSE)</f>
        <v>14</v>
      </c>
      <c r="E20" s="17">
        <f t="shared" si="8"/>
        <v>1.0347376201034738E-2</v>
      </c>
      <c r="F20" s="22">
        <f>VLOOKUP(A20,'[1]貼付（TKCA015）'!$J$60:$T$116,5,FALSE)</f>
        <v>31</v>
      </c>
      <c r="G20" s="22">
        <f>VLOOKUP(A20,'[1]貼付（TKCA015）'!$J$60:$T$116,6,FALSE)</f>
        <v>2</v>
      </c>
      <c r="H20" s="22">
        <v>0</v>
      </c>
      <c r="I20" s="22">
        <v>0</v>
      </c>
      <c r="J20" s="17">
        <f t="shared" si="0"/>
        <v>0.14285714285714285</v>
      </c>
      <c r="K20" s="22">
        <f>VLOOKUP(A20,'[1]貼付（TKCA015）'!$J$60:$T$116,7,FALSE)</f>
        <v>2</v>
      </c>
      <c r="L20" s="22">
        <v>0</v>
      </c>
      <c r="M20" s="22">
        <v>0</v>
      </c>
      <c r="N20" s="17">
        <f t="shared" si="1"/>
        <v>0.14285714285714285</v>
      </c>
      <c r="O20" s="22">
        <f>VLOOKUP(A20,'[1]貼付（TKCA015）'!$J$60:$T$116,8,FALSE)</f>
        <v>74</v>
      </c>
      <c r="P20" s="17">
        <f t="shared" si="2"/>
        <v>5.4693274205469329E-2</v>
      </c>
      <c r="Q20" s="22">
        <f>VLOOKUP(A20,'[1]貼付（TKCA015）'!$J$60:$T$116,9,FALSE)</f>
        <v>159</v>
      </c>
      <c r="R20" s="22">
        <f>VLOOKUP(A20,'[1]貼付（TKCA015）'!$J$60:$T$116,10,FALSE)</f>
        <v>41</v>
      </c>
      <c r="S20" s="17">
        <f t="shared" si="3"/>
        <v>0.55405405405405406</v>
      </c>
      <c r="T20" s="22">
        <f>VLOOKUP(A20,'[1]貼付（TKCA015）'!$J$60:$T$116,11,FALSE)</f>
        <v>36</v>
      </c>
      <c r="U20" s="17">
        <f t="shared" si="4"/>
        <v>0.48648648648648651</v>
      </c>
      <c r="V20" s="16">
        <f t="shared" si="5"/>
        <v>88</v>
      </c>
      <c r="W20" s="16">
        <f t="shared" si="7"/>
        <v>38</v>
      </c>
      <c r="X20" s="18">
        <f t="shared" si="6"/>
        <v>0.43181818181818182</v>
      </c>
    </row>
    <row r="21" spans="1:24" x14ac:dyDescent="0.15">
      <c r="A21" s="19">
        <v>280156</v>
      </c>
      <c r="B21" s="20" t="s">
        <v>36</v>
      </c>
      <c r="C21" s="22">
        <f>VLOOKUP(A21,'[1]貼付（TKCA015）'!$J$60:$T$116,3,FALSE)</f>
        <v>7694</v>
      </c>
      <c r="D21" s="22">
        <f>VLOOKUP(A21,'[1]貼付（TKCA015）'!$J$60:$T$116,4,FALSE)</f>
        <v>41</v>
      </c>
      <c r="E21" s="17">
        <f t="shared" si="8"/>
        <v>5.3288276579152583E-3</v>
      </c>
      <c r="F21" s="22">
        <f>VLOOKUP(A21,'[1]貼付（TKCA015）'!$J$60:$T$116,5,FALSE)</f>
        <v>87</v>
      </c>
      <c r="G21" s="22">
        <f>VLOOKUP(A21,'[1]貼付（TKCA015）'!$J$60:$T$116,6,FALSE)</f>
        <v>5</v>
      </c>
      <c r="H21" s="22">
        <v>0</v>
      </c>
      <c r="I21" s="22">
        <v>0</v>
      </c>
      <c r="J21" s="17">
        <f t="shared" si="0"/>
        <v>0.12195121951219512</v>
      </c>
      <c r="K21" s="22">
        <f>VLOOKUP(A21,'[1]貼付（TKCA015）'!$J$60:$T$116,7,FALSE)</f>
        <v>2</v>
      </c>
      <c r="L21" s="22">
        <v>0</v>
      </c>
      <c r="M21" s="22">
        <v>0</v>
      </c>
      <c r="N21" s="17">
        <f t="shared" si="1"/>
        <v>4.878048780487805E-2</v>
      </c>
      <c r="O21" s="22">
        <f>VLOOKUP(A21,'[1]貼付（TKCA015）'!$J$60:$T$116,8,FALSE)</f>
        <v>372</v>
      </c>
      <c r="P21" s="17">
        <f t="shared" si="2"/>
        <v>4.8349363140109174E-2</v>
      </c>
      <c r="Q21" s="22">
        <f>VLOOKUP(A21,'[1]貼付（TKCA015）'!$J$60:$T$116,9,FALSE)</f>
        <v>949</v>
      </c>
      <c r="R21" s="22">
        <f>VLOOKUP(A21,'[1]貼付（TKCA015）'!$J$60:$T$116,10,FALSE)</f>
        <v>42</v>
      </c>
      <c r="S21" s="17">
        <f t="shared" si="3"/>
        <v>0.11290322580645161</v>
      </c>
      <c r="T21" s="22">
        <f>VLOOKUP(A21,'[1]貼付（TKCA015）'!$J$60:$T$116,11,FALSE)</f>
        <v>35</v>
      </c>
      <c r="U21" s="17">
        <f t="shared" si="4"/>
        <v>9.4086021505376344E-2</v>
      </c>
      <c r="V21" s="16">
        <f t="shared" si="5"/>
        <v>413</v>
      </c>
      <c r="W21" s="16">
        <f t="shared" si="7"/>
        <v>37</v>
      </c>
      <c r="X21" s="18">
        <f t="shared" si="6"/>
        <v>8.9588377723970949E-2</v>
      </c>
    </row>
    <row r="22" spans="1:24" x14ac:dyDescent="0.15">
      <c r="A22" s="19">
        <v>280164</v>
      </c>
      <c r="B22" s="20" t="s">
        <v>37</v>
      </c>
      <c r="C22" s="22">
        <f>VLOOKUP(A22,'[1]貼付（TKCA015）'!$J$60:$T$116,3,FALSE)</f>
        <v>2361</v>
      </c>
      <c r="D22" s="22">
        <f>VLOOKUP(A22,'[1]貼付（TKCA015）'!$J$60:$T$116,4,FALSE)</f>
        <v>20</v>
      </c>
      <c r="E22" s="17">
        <f t="shared" si="8"/>
        <v>8.4709868699703508E-3</v>
      </c>
      <c r="F22" s="22">
        <f>VLOOKUP(A22,'[1]貼付（TKCA015）'!$J$60:$T$116,5,FALSE)</f>
        <v>37</v>
      </c>
      <c r="G22" s="22">
        <f>VLOOKUP(A22,'[1]貼付（TKCA015）'!$J$60:$T$116,6,FALSE)</f>
        <v>1</v>
      </c>
      <c r="H22" s="22">
        <v>0</v>
      </c>
      <c r="I22" s="22">
        <v>0</v>
      </c>
      <c r="J22" s="17">
        <f t="shared" si="0"/>
        <v>0.05</v>
      </c>
      <c r="K22" s="22">
        <f>VLOOKUP(A22,'[1]貼付（TKCA015）'!$J$60:$T$116,7,FALSE)</f>
        <v>0</v>
      </c>
      <c r="L22" s="22">
        <v>0</v>
      </c>
      <c r="M22" s="22">
        <v>0</v>
      </c>
      <c r="N22" s="17">
        <f t="shared" si="1"/>
        <v>0</v>
      </c>
      <c r="O22" s="22">
        <f>VLOOKUP(A22,'[1]貼付（TKCA015）'!$J$60:$T$116,8,FALSE)</f>
        <v>152</v>
      </c>
      <c r="P22" s="17">
        <f t="shared" si="2"/>
        <v>6.4379500211774673E-2</v>
      </c>
      <c r="Q22" s="22">
        <f>VLOOKUP(A22,'[1]貼付（TKCA015）'!$J$60:$T$116,9,FALSE)</f>
        <v>348</v>
      </c>
      <c r="R22" s="22">
        <f>VLOOKUP(A22,'[1]貼付（TKCA015）'!$J$60:$T$116,10,FALSE)</f>
        <v>28</v>
      </c>
      <c r="S22" s="17">
        <f t="shared" si="3"/>
        <v>0.18421052631578946</v>
      </c>
      <c r="T22" s="22">
        <f>VLOOKUP(A22,'[1]貼付（TKCA015）'!$J$60:$T$116,11,FALSE)</f>
        <v>28</v>
      </c>
      <c r="U22" s="17">
        <f t="shared" si="4"/>
        <v>0.18421052631578946</v>
      </c>
      <c r="V22" s="16">
        <f t="shared" si="5"/>
        <v>172</v>
      </c>
      <c r="W22" s="16">
        <f t="shared" si="7"/>
        <v>28</v>
      </c>
      <c r="X22" s="18">
        <f t="shared" si="6"/>
        <v>0.16279069767441862</v>
      </c>
    </row>
    <row r="23" spans="1:24" x14ac:dyDescent="0.15">
      <c r="A23" s="19">
        <v>280172</v>
      </c>
      <c r="B23" s="20" t="s">
        <v>38</v>
      </c>
      <c r="C23" s="22">
        <f>VLOOKUP(A23,'[1]貼付（TKCA015）'!$J$60:$T$116,3,FALSE)</f>
        <v>1792</v>
      </c>
      <c r="D23" s="22">
        <f>VLOOKUP(A23,'[1]貼付（TKCA015）'!$J$60:$T$116,4,FALSE)</f>
        <v>9</v>
      </c>
      <c r="E23" s="17">
        <f t="shared" si="8"/>
        <v>5.0223214285714289E-3</v>
      </c>
      <c r="F23" s="22">
        <f>VLOOKUP(A23,'[1]貼付（TKCA015）'!$J$60:$T$116,5,FALSE)</f>
        <v>27</v>
      </c>
      <c r="G23" s="22">
        <f>VLOOKUP(A23,'[1]貼付（TKCA015）'!$J$60:$T$116,6,FALSE)</f>
        <v>1</v>
      </c>
      <c r="H23" s="22">
        <v>0</v>
      </c>
      <c r="I23" s="22">
        <v>0</v>
      </c>
      <c r="J23" s="17">
        <f t="shared" si="0"/>
        <v>0.1111111111111111</v>
      </c>
      <c r="K23" s="22">
        <f>VLOOKUP(A23,'[1]貼付（TKCA015）'!$J$60:$T$116,7,FALSE)</f>
        <v>0</v>
      </c>
      <c r="L23" s="22">
        <v>0</v>
      </c>
      <c r="M23" s="22">
        <v>0</v>
      </c>
      <c r="N23" s="17">
        <f t="shared" si="1"/>
        <v>0</v>
      </c>
      <c r="O23" s="22">
        <f>VLOOKUP(A23,'[1]貼付（TKCA015）'!$J$60:$T$116,8,FALSE)</f>
        <v>105</v>
      </c>
      <c r="P23" s="17">
        <f t="shared" si="2"/>
        <v>5.859375E-2</v>
      </c>
      <c r="Q23" s="22">
        <f>VLOOKUP(A23,'[1]貼付（TKCA015）'!$J$60:$T$116,9,FALSE)</f>
        <v>210</v>
      </c>
      <c r="R23" s="22">
        <f>VLOOKUP(A23,'[1]貼付（TKCA015）'!$J$60:$T$116,10,FALSE)</f>
        <v>16</v>
      </c>
      <c r="S23" s="17">
        <f t="shared" si="3"/>
        <v>0.15238095238095239</v>
      </c>
      <c r="T23" s="22">
        <f>VLOOKUP(A23,'[1]貼付（TKCA015）'!$J$60:$T$116,11,FALSE)</f>
        <v>16</v>
      </c>
      <c r="U23" s="17">
        <f t="shared" si="4"/>
        <v>0.15238095238095239</v>
      </c>
      <c r="V23" s="16">
        <f t="shared" si="5"/>
        <v>114</v>
      </c>
      <c r="W23" s="16">
        <f t="shared" si="7"/>
        <v>16</v>
      </c>
      <c r="X23" s="18">
        <f t="shared" si="6"/>
        <v>0.14035087719298245</v>
      </c>
    </row>
    <row r="24" spans="1:24" x14ac:dyDescent="0.15">
      <c r="A24" s="19">
        <v>280180</v>
      </c>
      <c r="B24" s="20" t="s">
        <v>39</v>
      </c>
      <c r="C24" s="22">
        <f>VLOOKUP(A24,'[1]貼付（TKCA015）'!$J$60:$T$116,3,FALSE)</f>
        <v>5105</v>
      </c>
      <c r="D24" s="22">
        <f>VLOOKUP(A24,'[1]貼付（TKCA015）'!$J$60:$T$116,4,FALSE)</f>
        <v>42</v>
      </c>
      <c r="E24" s="17">
        <f t="shared" si="8"/>
        <v>8.2272282076395684E-3</v>
      </c>
      <c r="F24" s="22">
        <f>VLOOKUP(A24,'[1]貼付（TKCA015）'!$J$60:$T$116,5,FALSE)</f>
        <v>82</v>
      </c>
      <c r="G24" s="22">
        <f>VLOOKUP(A24,'[1]貼付（TKCA015）'!$J$60:$T$116,6,FALSE)</f>
        <v>11</v>
      </c>
      <c r="H24" s="22">
        <v>0</v>
      </c>
      <c r="I24" s="22">
        <v>0</v>
      </c>
      <c r="J24" s="17">
        <f t="shared" si="0"/>
        <v>0.26190476190476192</v>
      </c>
      <c r="K24" s="22">
        <f>VLOOKUP(A24,'[1]貼付（TKCA015）'!$J$60:$T$116,7,FALSE)</f>
        <v>3</v>
      </c>
      <c r="L24" s="22">
        <v>0</v>
      </c>
      <c r="M24" s="22">
        <v>0</v>
      </c>
      <c r="N24" s="17">
        <f t="shared" si="1"/>
        <v>7.1428571428571425E-2</v>
      </c>
      <c r="O24" s="22">
        <f>VLOOKUP(A24,'[1]貼付（TKCA015）'!$J$60:$T$116,8,FALSE)</f>
        <v>290</v>
      </c>
      <c r="P24" s="17">
        <f t="shared" si="2"/>
        <v>5.6807051909892263E-2</v>
      </c>
      <c r="Q24" s="22">
        <f>VLOOKUP(A24,'[1]貼付（TKCA015）'!$J$60:$T$116,9,FALSE)</f>
        <v>609</v>
      </c>
      <c r="R24" s="22">
        <f>VLOOKUP(A24,'[1]貼付（TKCA015）'!$J$60:$T$116,10,FALSE)</f>
        <v>64</v>
      </c>
      <c r="S24" s="17">
        <f t="shared" si="3"/>
        <v>0.22068965517241379</v>
      </c>
      <c r="T24" s="22">
        <f>VLOOKUP(A24,'[1]貼付（TKCA015）'!$J$60:$T$116,11,FALSE)</f>
        <v>69</v>
      </c>
      <c r="U24" s="17">
        <f t="shared" si="4"/>
        <v>0.23793103448275862</v>
      </c>
      <c r="V24" s="16">
        <f t="shared" si="5"/>
        <v>332</v>
      </c>
      <c r="W24" s="16">
        <f t="shared" si="7"/>
        <v>72</v>
      </c>
      <c r="X24" s="18">
        <f t="shared" si="6"/>
        <v>0.21686746987951808</v>
      </c>
    </row>
    <row r="25" spans="1:24" x14ac:dyDescent="0.15">
      <c r="A25" s="19">
        <v>280198</v>
      </c>
      <c r="B25" s="20" t="s">
        <v>40</v>
      </c>
      <c r="C25" s="22">
        <f>VLOOKUP(A25,'[1]貼付（TKCA015）'!$J$60:$T$116,3,FALSE)</f>
        <v>1381</v>
      </c>
      <c r="D25" s="22">
        <f>VLOOKUP(A25,'[1]貼付（TKCA015）'!$J$60:$T$116,4,FALSE)</f>
        <v>19</v>
      </c>
      <c r="E25" s="17">
        <f t="shared" si="8"/>
        <v>1.3758146270818247E-2</v>
      </c>
      <c r="F25" s="22">
        <f>VLOOKUP(A25,'[1]貼付（TKCA015）'!$J$60:$T$116,5,FALSE)</f>
        <v>26</v>
      </c>
      <c r="G25" s="22">
        <f>VLOOKUP(A25,'[1]貼付（TKCA015）'!$J$60:$T$116,6,FALSE)</f>
        <v>6</v>
      </c>
      <c r="H25" s="22">
        <v>0</v>
      </c>
      <c r="I25" s="22">
        <v>0</v>
      </c>
      <c r="J25" s="17">
        <f t="shared" si="0"/>
        <v>0.31578947368421051</v>
      </c>
      <c r="K25" s="22">
        <f>VLOOKUP(A25,'[1]貼付（TKCA015）'!$J$60:$T$116,7,FALSE)</f>
        <v>6</v>
      </c>
      <c r="L25" s="22">
        <v>0</v>
      </c>
      <c r="M25" s="22">
        <v>0</v>
      </c>
      <c r="N25" s="17">
        <f t="shared" si="1"/>
        <v>0.31578947368421051</v>
      </c>
      <c r="O25" s="22">
        <f>VLOOKUP(A25,'[1]貼付（TKCA015）'!$J$60:$T$116,8,FALSE)</f>
        <v>81</v>
      </c>
      <c r="P25" s="17">
        <f t="shared" si="2"/>
        <v>5.8653149891383052E-2</v>
      </c>
      <c r="Q25" s="22">
        <f>VLOOKUP(A25,'[1]貼付（TKCA015）'!$J$60:$T$116,9,FALSE)</f>
        <v>171</v>
      </c>
      <c r="R25" s="22">
        <f>VLOOKUP(A25,'[1]貼付（TKCA015）'!$J$60:$T$116,10,FALSE)</f>
        <v>52</v>
      </c>
      <c r="S25" s="17">
        <f t="shared" si="3"/>
        <v>0.64197530864197527</v>
      </c>
      <c r="T25" s="22">
        <f>VLOOKUP(A25,'[1]貼付（TKCA015）'!$J$60:$T$116,11,FALSE)</f>
        <v>52</v>
      </c>
      <c r="U25" s="17">
        <f t="shared" si="4"/>
        <v>0.64197530864197527</v>
      </c>
      <c r="V25" s="16">
        <f t="shared" si="5"/>
        <v>100</v>
      </c>
      <c r="W25" s="16">
        <f t="shared" si="7"/>
        <v>58</v>
      </c>
      <c r="X25" s="18">
        <f t="shared" si="6"/>
        <v>0.57999999999999996</v>
      </c>
    </row>
    <row r="26" spans="1:24" x14ac:dyDescent="0.15">
      <c r="A26" s="19">
        <v>280206</v>
      </c>
      <c r="B26" s="20" t="s">
        <v>41</v>
      </c>
      <c r="C26" s="22">
        <f>VLOOKUP(A26,'[1]貼付（TKCA015）'!$J$60:$T$116,3,FALSE)</f>
        <v>2805</v>
      </c>
      <c r="D26" s="22">
        <f>VLOOKUP(A26,'[1]貼付（TKCA015）'!$J$60:$T$116,4,FALSE)</f>
        <v>22</v>
      </c>
      <c r="E26" s="17">
        <f t="shared" si="8"/>
        <v>7.8431372549019607E-3</v>
      </c>
      <c r="F26" s="22">
        <f>VLOOKUP(A26,'[1]貼付（TKCA015）'!$J$60:$T$116,5,FALSE)</f>
        <v>46</v>
      </c>
      <c r="G26" s="22">
        <f>VLOOKUP(A26,'[1]貼付（TKCA015）'!$J$60:$T$116,6,FALSE)</f>
        <v>4</v>
      </c>
      <c r="H26" s="22">
        <v>0</v>
      </c>
      <c r="I26" s="22">
        <v>0</v>
      </c>
      <c r="J26" s="17">
        <f t="shared" si="0"/>
        <v>0.18181818181818182</v>
      </c>
      <c r="K26" s="22">
        <f>VLOOKUP(A26,'[1]貼付（TKCA015）'!$J$60:$T$116,7,FALSE)</f>
        <v>4</v>
      </c>
      <c r="L26" s="22">
        <v>0</v>
      </c>
      <c r="M26" s="22">
        <v>0</v>
      </c>
      <c r="N26" s="17">
        <f t="shared" si="1"/>
        <v>0.18181818181818182</v>
      </c>
      <c r="O26" s="22">
        <f>VLOOKUP(A26,'[1]貼付（TKCA015）'!$J$60:$T$116,8,FALSE)</f>
        <v>144</v>
      </c>
      <c r="P26" s="17">
        <f t="shared" si="2"/>
        <v>5.1336898395721926E-2</v>
      </c>
      <c r="Q26" s="22">
        <f>VLOOKUP(A26,'[1]貼付（TKCA015）'!$J$60:$T$116,9,FALSE)</f>
        <v>290</v>
      </c>
      <c r="R26" s="22">
        <f>VLOOKUP(A26,'[1]貼付（TKCA015）'!$J$60:$T$116,10,FALSE)</f>
        <v>39</v>
      </c>
      <c r="S26" s="17">
        <f t="shared" si="3"/>
        <v>0.27083333333333331</v>
      </c>
      <c r="T26" s="22">
        <f>VLOOKUP(A26,'[1]貼付（TKCA015）'!$J$60:$T$116,11,FALSE)</f>
        <v>32</v>
      </c>
      <c r="U26" s="17">
        <f t="shared" si="4"/>
        <v>0.22222222222222221</v>
      </c>
      <c r="V26" s="16">
        <f t="shared" si="5"/>
        <v>166</v>
      </c>
      <c r="W26" s="16">
        <f t="shared" si="7"/>
        <v>36</v>
      </c>
      <c r="X26" s="18">
        <f t="shared" si="6"/>
        <v>0.21686746987951808</v>
      </c>
    </row>
    <row r="27" spans="1:24" x14ac:dyDescent="0.15">
      <c r="A27" s="19">
        <v>280214</v>
      </c>
      <c r="B27" s="20" t="s">
        <v>42</v>
      </c>
      <c r="C27" s="22">
        <f>VLOOKUP(A27,'[1]貼付（TKCA015）'!$J$60:$T$116,3,FALSE)</f>
        <v>1630</v>
      </c>
      <c r="D27" s="22">
        <f>VLOOKUP(A27,'[1]貼付（TKCA015）'!$J$60:$T$116,4,FALSE)</f>
        <v>13</v>
      </c>
      <c r="E27" s="17">
        <f t="shared" si="8"/>
        <v>7.9754601226993873E-3</v>
      </c>
      <c r="F27" s="22">
        <f>VLOOKUP(A27,'[1]貼付（TKCA015）'!$J$60:$T$116,5,FALSE)</f>
        <v>44</v>
      </c>
      <c r="G27" s="22">
        <f>VLOOKUP(A27,'[1]貼付（TKCA015）'!$J$60:$T$116,6,FALSE)</f>
        <v>1</v>
      </c>
      <c r="H27" s="22">
        <v>0</v>
      </c>
      <c r="I27" s="22">
        <v>0</v>
      </c>
      <c r="J27" s="17">
        <f t="shared" si="0"/>
        <v>7.6923076923076927E-2</v>
      </c>
      <c r="K27" s="22">
        <f>VLOOKUP(A27,'[1]貼付（TKCA015）'!$J$60:$T$116,7,FALSE)</f>
        <v>0</v>
      </c>
      <c r="L27" s="22">
        <v>0</v>
      </c>
      <c r="M27" s="22">
        <v>0</v>
      </c>
      <c r="N27" s="17">
        <f t="shared" si="1"/>
        <v>0</v>
      </c>
      <c r="O27" s="22">
        <f>VLOOKUP(A27,'[1]貼付（TKCA015）'!$J$60:$T$116,8,FALSE)</f>
        <v>87</v>
      </c>
      <c r="P27" s="17">
        <f t="shared" si="2"/>
        <v>5.3374233128834353E-2</v>
      </c>
      <c r="Q27" s="22">
        <f>VLOOKUP(A27,'[1]貼付（TKCA015）'!$J$60:$T$116,9,FALSE)</f>
        <v>257</v>
      </c>
      <c r="R27" s="22">
        <f>VLOOKUP(A27,'[1]貼付（TKCA015）'!$J$60:$T$116,10,FALSE)</f>
        <v>56</v>
      </c>
      <c r="S27" s="17">
        <f t="shared" si="3"/>
        <v>0.64367816091954022</v>
      </c>
      <c r="T27" s="22">
        <f>VLOOKUP(A27,'[1]貼付（TKCA015）'!$J$60:$T$116,11,FALSE)</f>
        <v>56</v>
      </c>
      <c r="U27" s="17">
        <f t="shared" si="4"/>
        <v>0.64367816091954022</v>
      </c>
      <c r="V27" s="16">
        <f t="shared" si="5"/>
        <v>100</v>
      </c>
      <c r="W27" s="16">
        <f t="shared" si="7"/>
        <v>56</v>
      </c>
      <c r="X27" s="18">
        <f t="shared" si="6"/>
        <v>0.56000000000000005</v>
      </c>
    </row>
    <row r="28" spans="1:24" x14ac:dyDescent="0.15">
      <c r="A28" s="19">
        <v>280222</v>
      </c>
      <c r="B28" s="20" t="s">
        <v>43</v>
      </c>
      <c r="C28" s="22">
        <f>VLOOKUP(A28,'[1]貼付（TKCA015）'!$J$60:$T$116,3,FALSE)</f>
        <v>1262</v>
      </c>
      <c r="D28" s="22">
        <f>VLOOKUP(A28,'[1]貼付（TKCA015）'!$J$60:$T$116,4,FALSE)</f>
        <v>9</v>
      </c>
      <c r="E28" s="17">
        <f t="shared" si="8"/>
        <v>7.1315372424722665E-3</v>
      </c>
      <c r="F28" s="22">
        <f>VLOOKUP(A28,'[1]貼付（TKCA015）'!$J$60:$T$116,5,FALSE)</f>
        <v>23</v>
      </c>
      <c r="G28" s="22">
        <f>VLOOKUP(A28,'[1]貼付（TKCA015）'!$J$60:$T$116,6,FALSE)</f>
        <v>4</v>
      </c>
      <c r="H28" s="22">
        <v>0</v>
      </c>
      <c r="I28" s="22">
        <v>0</v>
      </c>
      <c r="J28" s="17">
        <f t="shared" si="0"/>
        <v>0.44444444444444442</v>
      </c>
      <c r="K28" s="22">
        <f>VLOOKUP(A28,'[1]貼付（TKCA015）'!$J$60:$T$116,7,FALSE)</f>
        <v>1</v>
      </c>
      <c r="L28" s="22">
        <v>0</v>
      </c>
      <c r="M28" s="22">
        <v>0</v>
      </c>
      <c r="N28" s="17">
        <f t="shared" si="1"/>
        <v>0.1111111111111111</v>
      </c>
      <c r="O28" s="22">
        <f>VLOOKUP(A28,'[1]貼付（TKCA015）'!$J$60:$T$116,8,FALSE)</f>
        <v>80</v>
      </c>
      <c r="P28" s="17">
        <f t="shared" si="2"/>
        <v>6.3391442155309036E-2</v>
      </c>
      <c r="Q28" s="22">
        <f>VLOOKUP(A28,'[1]貼付（TKCA015）'!$J$60:$T$116,9,FALSE)</f>
        <v>144</v>
      </c>
      <c r="R28" s="22">
        <f>VLOOKUP(A28,'[1]貼付（TKCA015）'!$J$60:$T$116,10,FALSE)</f>
        <v>39</v>
      </c>
      <c r="S28" s="17">
        <f t="shared" si="3"/>
        <v>0.48749999999999999</v>
      </c>
      <c r="T28" s="22">
        <f>VLOOKUP(A28,'[1]貼付（TKCA015）'!$J$60:$T$116,11,FALSE)</f>
        <v>32</v>
      </c>
      <c r="U28" s="17">
        <f t="shared" si="4"/>
        <v>0.4</v>
      </c>
      <c r="V28" s="16">
        <f t="shared" si="5"/>
        <v>89</v>
      </c>
      <c r="W28" s="16">
        <f t="shared" si="7"/>
        <v>33</v>
      </c>
      <c r="X28" s="18">
        <f t="shared" si="6"/>
        <v>0.3707865168539326</v>
      </c>
    </row>
    <row r="29" spans="1:24" x14ac:dyDescent="0.15">
      <c r="A29" s="19">
        <v>280248</v>
      </c>
      <c r="B29" s="20" t="s">
        <v>44</v>
      </c>
      <c r="C29" s="22">
        <f>VLOOKUP(A29,'[1]貼付（TKCA015）'!$J$60:$T$116,3,FALSE)</f>
        <v>1210</v>
      </c>
      <c r="D29" s="22">
        <f>VLOOKUP(A29,'[1]貼付（TKCA015）'!$J$60:$T$116,4,FALSE)</f>
        <v>10</v>
      </c>
      <c r="E29" s="17">
        <f t="shared" si="8"/>
        <v>8.2644628099173556E-3</v>
      </c>
      <c r="F29" s="22">
        <f>VLOOKUP(A29,'[1]貼付（TKCA015）'!$J$60:$T$116,5,FALSE)</f>
        <v>16</v>
      </c>
      <c r="G29" s="22">
        <f>VLOOKUP(A29,'[1]貼付（TKCA015）'!$J$60:$T$116,6,FALSE)</f>
        <v>3</v>
      </c>
      <c r="H29" s="22">
        <v>0</v>
      </c>
      <c r="I29" s="22">
        <v>0</v>
      </c>
      <c r="J29" s="17">
        <f t="shared" si="0"/>
        <v>0.3</v>
      </c>
      <c r="K29" s="22">
        <f>VLOOKUP(A29,'[1]貼付（TKCA015）'!$J$60:$T$116,7,FALSE)</f>
        <v>3</v>
      </c>
      <c r="L29" s="22">
        <v>0</v>
      </c>
      <c r="M29" s="22">
        <v>0</v>
      </c>
      <c r="N29" s="17">
        <f t="shared" si="1"/>
        <v>0.3</v>
      </c>
      <c r="O29" s="22">
        <f>VLOOKUP(A29,'[1]貼付（TKCA015）'!$J$60:$T$116,8,FALSE)</f>
        <v>54</v>
      </c>
      <c r="P29" s="17">
        <f t="shared" si="2"/>
        <v>4.4628099173553717E-2</v>
      </c>
      <c r="Q29" s="22">
        <f>VLOOKUP(A29,'[1]貼付（TKCA015）'!$J$60:$T$116,9,FALSE)</f>
        <v>183</v>
      </c>
      <c r="R29" s="22">
        <f>VLOOKUP(A29,'[1]貼付（TKCA015）'!$J$60:$T$116,10,FALSE)</f>
        <v>32</v>
      </c>
      <c r="S29" s="17">
        <f t="shared" si="3"/>
        <v>0.59259259259259256</v>
      </c>
      <c r="T29" s="22">
        <f>VLOOKUP(A29,'[1]貼付（TKCA015）'!$J$60:$T$116,11,FALSE)</f>
        <v>32</v>
      </c>
      <c r="U29" s="17">
        <f t="shared" si="4"/>
        <v>0.59259259259259256</v>
      </c>
      <c r="V29" s="16">
        <f t="shared" si="5"/>
        <v>64</v>
      </c>
      <c r="W29" s="16">
        <f t="shared" si="7"/>
        <v>35</v>
      </c>
      <c r="X29" s="18">
        <f t="shared" si="6"/>
        <v>0.546875</v>
      </c>
    </row>
    <row r="30" spans="1:24" x14ac:dyDescent="0.15">
      <c r="A30" s="19">
        <v>280271</v>
      </c>
      <c r="B30" s="20" t="s">
        <v>45</v>
      </c>
      <c r="C30" s="22">
        <f>VLOOKUP(A30,'[1]貼付（TKCA015）'!$J$60:$T$116,3,FALSE)</f>
        <v>676</v>
      </c>
      <c r="D30" s="22">
        <f>VLOOKUP(A30,'[1]貼付（TKCA015）'!$J$60:$T$116,4,FALSE)</f>
        <v>9</v>
      </c>
      <c r="E30" s="17">
        <f t="shared" si="8"/>
        <v>1.3313609467455622E-2</v>
      </c>
      <c r="F30" s="22">
        <f>VLOOKUP(A30,'[1]貼付（TKCA015）'!$J$60:$T$116,5,FALSE)</f>
        <v>11</v>
      </c>
      <c r="G30" s="22">
        <f>VLOOKUP(A30,'[1]貼付（TKCA015）'!$J$60:$T$116,6,FALSE)</f>
        <v>4</v>
      </c>
      <c r="H30" s="22">
        <v>0</v>
      </c>
      <c r="I30" s="22">
        <v>0</v>
      </c>
      <c r="J30" s="17">
        <f t="shared" si="0"/>
        <v>0.44444444444444442</v>
      </c>
      <c r="K30" s="22">
        <f>VLOOKUP(A30,'[1]貼付（TKCA015）'!$J$60:$T$116,7,FALSE)</f>
        <v>0</v>
      </c>
      <c r="L30" s="22">
        <v>0</v>
      </c>
      <c r="M30" s="22">
        <v>0</v>
      </c>
      <c r="N30" s="17">
        <f t="shared" si="1"/>
        <v>0</v>
      </c>
      <c r="O30" s="22">
        <f>VLOOKUP(A30,'[1]貼付（TKCA015）'!$J$60:$T$116,8,FALSE)</f>
        <v>50</v>
      </c>
      <c r="P30" s="17">
        <f t="shared" si="2"/>
        <v>7.3964497041420121E-2</v>
      </c>
      <c r="Q30" s="22">
        <f>VLOOKUP(A30,'[1]貼付（TKCA015）'!$J$60:$T$116,9,FALSE)</f>
        <v>94</v>
      </c>
      <c r="R30" s="22">
        <f>VLOOKUP(A30,'[1]貼付（TKCA015）'!$J$60:$T$116,10,FALSE)</f>
        <v>31</v>
      </c>
      <c r="S30" s="17">
        <f t="shared" si="3"/>
        <v>0.62</v>
      </c>
      <c r="T30" s="22">
        <f>VLOOKUP(A30,'[1]貼付（TKCA015）'!$J$60:$T$116,11,FALSE)</f>
        <v>27</v>
      </c>
      <c r="U30" s="17">
        <f t="shared" si="4"/>
        <v>0.54</v>
      </c>
      <c r="V30" s="16">
        <f t="shared" si="5"/>
        <v>59</v>
      </c>
      <c r="W30" s="16">
        <f t="shared" si="7"/>
        <v>27</v>
      </c>
      <c r="X30" s="18">
        <f t="shared" si="6"/>
        <v>0.4576271186440678</v>
      </c>
    </row>
    <row r="31" spans="1:24" x14ac:dyDescent="0.15">
      <c r="A31" s="19">
        <v>280313</v>
      </c>
      <c r="B31" s="20" t="s">
        <v>46</v>
      </c>
      <c r="C31" s="22">
        <f>VLOOKUP(A31,'[1]貼付（TKCA015）'!$J$60:$T$116,3,FALSE)</f>
        <v>1149</v>
      </c>
      <c r="D31" s="22">
        <f>VLOOKUP(A31,'[1]貼付（TKCA015）'!$J$60:$T$116,4,FALSE)</f>
        <v>6</v>
      </c>
      <c r="E31" s="17">
        <f t="shared" si="8"/>
        <v>5.2219321148825066E-3</v>
      </c>
      <c r="F31" s="22">
        <f>VLOOKUP(A31,'[1]貼付（TKCA015）'!$J$60:$T$116,5,FALSE)</f>
        <v>18</v>
      </c>
      <c r="G31" s="22">
        <f>VLOOKUP(A31,'[1]貼付（TKCA015）'!$J$60:$T$116,6,FALSE)</f>
        <v>5</v>
      </c>
      <c r="H31" s="22">
        <v>0</v>
      </c>
      <c r="I31" s="22">
        <v>0</v>
      </c>
      <c r="J31" s="17">
        <f t="shared" si="0"/>
        <v>0.83333333333333337</v>
      </c>
      <c r="K31" s="22">
        <f>VLOOKUP(A31,'[1]貼付（TKCA015）'!$J$60:$T$116,7,FALSE)</f>
        <v>3</v>
      </c>
      <c r="L31" s="22">
        <v>0</v>
      </c>
      <c r="M31" s="22">
        <v>0</v>
      </c>
      <c r="N31" s="17">
        <f t="shared" si="1"/>
        <v>0.5</v>
      </c>
      <c r="O31" s="22">
        <f>VLOOKUP(A31,'[1]貼付（TKCA015）'!$J$60:$T$116,8,FALSE)</f>
        <v>79</v>
      </c>
      <c r="P31" s="17">
        <f t="shared" si="2"/>
        <v>6.875543951261967E-2</v>
      </c>
      <c r="Q31" s="22">
        <f>VLOOKUP(A31,'[1]貼付（TKCA015）'!$J$60:$T$116,9,FALSE)</f>
        <v>164</v>
      </c>
      <c r="R31" s="22">
        <f>VLOOKUP(A31,'[1]貼付（TKCA015）'!$J$60:$T$116,10,FALSE)</f>
        <v>42</v>
      </c>
      <c r="S31" s="17">
        <f t="shared" si="3"/>
        <v>0.53164556962025311</v>
      </c>
      <c r="T31" s="22">
        <f>VLOOKUP(A31,'[1]貼付（TKCA015）'!$J$60:$T$116,11,FALSE)</f>
        <v>49</v>
      </c>
      <c r="U31" s="17">
        <f t="shared" si="4"/>
        <v>0.620253164556962</v>
      </c>
      <c r="V31" s="16">
        <f t="shared" si="5"/>
        <v>85</v>
      </c>
      <c r="W31" s="16">
        <f t="shared" si="7"/>
        <v>52</v>
      </c>
      <c r="X31" s="18">
        <f t="shared" si="6"/>
        <v>0.61176470588235299</v>
      </c>
    </row>
    <row r="32" spans="1:24" x14ac:dyDescent="0.15">
      <c r="A32" s="19">
        <v>280321</v>
      </c>
      <c r="B32" s="20" t="s">
        <v>47</v>
      </c>
      <c r="C32" s="22">
        <f>VLOOKUP(A32,'[1]貼付（TKCA015）'!$J$60:$T$116,3,FALSE)</f>
        <v>1148</v>
      </c>
      <c r="D32" s="22">
        <f>VLOOKUP(A32,'[1]貼付（TKCA015）'!$J$60:$T$116,4,FALSE)</f>
        <v>8</v>
      </c>
      <c r="E32" s="17">
        <f t="shared" si="8"/>
        <v>6.9686411149825784E-3</v>
      </c>
      <c r="F32" s="22">
        <f>VLOOKUP(A32,'[1]貼付（TKCA015）'!$J$60:$T$116,5,FALSE)</f>
        <v>15</v>
      </c>
      <c r="G32" s="22">
        <f>VLOOKUP(A32,'[1]貼付（TKCA015）'!$J$60:$T$116,6,FALSE)</f>
        <v>7</v>
      </c>
      <c r="H32" s="22">
        <v>0</v>
      </c>
      <c r="I32" s="22">
        <v>0</v>
      </c>
      <c r="J32" s="17">
        <f t="shared" si="0"/>
        <v>0.875</v>
      </c>
      <c r="K32" s="22">
        <f>VLOOKUP(A32,'[1]貼付（TKCA015）'!$J$60:$T$116,7,FALSE)</f>
        <v>5</v>
      </c>
      <c r="L32" s="22">
        <v>0</v>
      </c>
      <c r="M32" s="22">
        <v>0</v>
      </c>
      <c r="N32" s="17">
        <f t="shared" si="1"/>
        <v>0.625</v>
      </c>
      <c r="O32" s="22">
        <f>VLOOKUP(A32,'[1]貼付（TKCA015）'!$J$60:$T$116,8,FALSE)</f>
        <v>66</v>
      </c>
      <c r="P32" s="17">
        <f t="shared" si="2"/>
        <v>5.7491289198606271E-2</v>
      </c>
      <c r="Q32" s="22">
        <f>VLOOKUP(A32,'[1]貼付（TKCA015）'!$J$60:$T$116,9,FALSE)</f>
        <v>168</v>
      </c>
      <c r="R32" s="22">
        <f>VLOOKUP(A32,'[1]貼付（TKCA015）'!$J$60:$T$116,10,FALSE)</f>
        <v>17</v>
      </c>
      <c r="S32" s="17">
        <f t="shared" si="3"/>
        <v>0.25757575757575757</v>
      </c>
      <c r="T32" s="22">
        <f>VLOOKUP(A32,'[1]貼付（TKCA015）'!$J$60:$T$116,11,FALSE)</f>
        <v>18</v>
      </c>
      <c r="U32" s="17">
        <f t="shared" si="4"/>
        <v>0.27272727272727271</v>
      </c>
      <c r="V32" s="16">
        <f t="shared" si="5"/>
        <v>74</v>
      </c>
      <c r="W32" s="16">
        <f t="shared" si="7"/>
        <v>23</v>
      </c>
      <c r="X32" s="18">
        <f t="shared" si="6"/>
        <v>0.3108108108108108</v>
      </c>
    </row>
    <row r="33" spans="1:24" x14ac:dyDescent="0.15">
      <c r="A33" s="19">
        <v>280370</v>
      </c>
      <c r="B33" s="20" t="s">
        <v>48</v>
      </c>
      <c r="C33" s="22">
        <f>VLOOKUP(A33,'[1]貼付（TKCA015）'!$J$60:$T$116,3,FALSE)</f>
        <v>521</v>
      </c>
      <c r="D33" s="22">
        <f>VLOOKUP(A33,'[1]貼付（TKCA015）'!$J$60:$T$116,4,FALSE)</f>
        <v>7</v>
      </c>
      <c r="E33" s="17">
        <f t="shared" si="8"/>
        <v>1.3435700575815739E-2</v>
      </c>
      <c r="F33" s="22">
        <f>VLOOKUP(A33,'[1]貼付（TKCA015）'!$J$60:$T$116,5,FALSE)</f>
        <v>16</v>
      </c>
      <c r="G33" s="22">
        <f>VLOOKUP(A33,'[1]貼付（TKCA015）'!$J$60:$T$116,6,FALSE)</f>
        <v>4</v>
      </c>
      <c r="H33" s="22">
        <v>0</v>
      </c>
      <c r="I33" s="22">
        <v>0</v>
      </c>
      <c r="J33" s="17">
        <f t="shared" si="0"/>
        <v>0.5714285714285714</v>
      </c>
      <c r="K33" s="22">
        <f>VLOOKUP(A33,'[1]貼付（TKCA015）'!$J$60:$T$116,7,FALSE)</f>
        <v>4</v>
      </c>
      <c r="L33" s="22">
        <v>0</v>
      </c>
      <c r="M33" s="22">
        <v>0</v>
      </c>
      <c r="N33" s="17">
        <f t="shared" si="1"/>
        <v>0.5714285714285714</v>
      </c>
      <c r="O33" s="22">
        <f>VLOOKUP(A33,'[1]貼付（TKCA015）'!$J$60:$T$116,8,FALSE)</f>
        <v>26</v>
      </c>
      <c r="P33" s="17">
        <f t="shared" si="2"/>
        <v>4.9904030710172742E-2</v>
      </c>
      <c r="Q33" s="22">
        <f>VLOOKUP(A33,'[1]貼付（TKCA015）'!$J$60:$T$116,9,FALSE)</f>
        <v>80</v>
      </c>
      <c r="R33" s="22">
        <f>VLOOKUP(A33,'[1]貼付（TKCA015）'!$J$60:$T$116,10,FALSE)</f>
        <v>11</v>
      </c>
      <c r="S33" s="17">
        <f t="shared" si="3"/>
        <v>0.42307692307692307</v>
      </c>
      <c r="T33" s="22">
        <f>VLOOKUP(A33,'[1]貼付（TKCA015）'!$J$60:$T$116,11,FALSE)</f>
        <v>12</v>
      </c>
      <c r="U33" s="17">
        <f t="shared" si="4"/>
        <v>0.46153846153846156</v>
      </c>
      <c r="V33" s="16">
        <f t="shared" si="5"/>
        <v>33</v>
      </c>
      <c r="W33" s="16">
        <f t="shared" si="7"/>
        <v>16</v>
      </c>
      <c r="X33" s="18">
        <f t="shared" si="6"/>
        <v>0.48484848484848486</v>
      </c>
    </row>
    <row r="34" spans="1:24" x14ac:dyDescent="0.15">
      <c r="A34" s="19">
        <v>280396</v>
      </c>
      <c r="B34" s="20" t="s">
        <v>49</v>
      </c>
      <c r="C34" s="22">
        <f>VLOOKUP(A34,'[1]貼付（TKCA015）'!$J$60:$T$116,3,FALSE)</f>
        <v>677</v>
      </c>
      <c r="D34" s="22">
        <f>VLOOKUP(A34,'[1]貼付（TKCA015）'!$J$60:$T$116,4,FALSE)</f>
        <v>10</v>
      </c>
      <c r="E34" s="17">
        <f t="shared" si="8"/>
        <v>1.4771048744460856E-2</v>
      </c>
      <c r="F34" s="22">
        <f>VLOOKUP(A34,'[1]貼付（TKCA015）'!$J$60:$T$116,5,FALSE)</f>
        <v>9</v>
      </c>
      <c r="G34" s="22">
        <f>VLOOKUP(A34,'[1]貼付（TKCA015）'!$J$60:$T$116,6,FALSE)</f>
        <v>8</v>
      </c>
      <c r="H34" s="22">
        <v>0</v>
      </c>
      <c r="I34" s="22">
        <v>0</v>
      </c>
      <c r="J34" s="17">
        <f t="shared" si="0"/>
        <v>0.8</v>
      </c>
      <c r="K34" s="22">
        <f>VLOOKUP(A34,'[1]貼付（TKCA015）'!$J$60:$T$116,7,FALSE)</f>
        <v>3</v>
      </c>
      <c r="L34" s="22">
        <v>0</v>
      </c>
      <c r="M34" s="22">
        <v>0</v>
      </c>
      <c r="N34" s="17">
        <f t="shared" si="1"/>
        <v>0.3</v>
      </c>
      <c r="O34" s="22">
        <f>VLOOKUP(A34,'[1]貼付（TKCA015）'!$J$60:$T$116,8,FALSE)</f>
        <v>38</v>
      </c>
      <c r="P34" s="17">
        <f t="shared" si="2"/>
        <v>5.6129985228951254E-2</v>
      </c>
      <c r="Q34" s="22">
        <f>VLOOKUP(A34,'[1]貼付（TKCA015）'!$J$60:$T$116,9,FALSE)</f>
        <v>71</v>
      </c>
      <c r="R34" s="22">
        <f>VLOOKUP(A34,'[1]貼付（TKCA015）'!$J$60:$T$116,10,FALSE)</f>
        <v>8</v>
      </c>
      <c r="S34" s="17">
        <f t="shared" si="3"/>
        <v>0.21052631578947367</v>
      </c>
      <c r="T34" s="22">
        <f>VLOOKUP(A34,'[1]貼付（TKCA015）'!$J$60:$T$116,11,FALSE)</f>
        <v>7</v>
      </c>
      <c r="U34" s="17">
        <f t="shared" si="4"/>
        <v>0.18421052631578946</v>
      </c>
      <c r="V34" s="16">
        <f t="shared" si="5"/>
        <v>48</v>
      </c>
      <c r="W34" s="16">
        <f t="shared" si="7"/>
        <v>10</v>
      </c>
      <c r="X34" s="18">
        <f t="shared" si="6"/>
        <v>0.20833333333333334</v>
      </c>
    </row>
    <row r="35" spans="1:24" x14ac:dyDescent="0.15">
      <c r="A35" s="19">
        <v>280404</v>
      </c>
      <c r="B35" s="20" t="s">
        <v>50</v>
      </c>
      <c r="C35" s="22">
        <f>VLOOKUP(A35,'[1]貼付（TKCA015）'!$J$60:$T$116,3,FALSE)</f>
        <v>446</v>
      </c>
      <c r="D35" s="22">
        <f>VLOOKUP(A35,'[1]貼付（TKCA015）'!$J$60:$T$116,4,FALSE)</f>
        <v>5</v>
      </c>
      <c r="E35" s="17">
        <f t="shared" si="8"/>
        <v>1.1210762331838564E-2</v>
      </c>
      <c r="F35" s="22">
        <f>VLOOKUP(A35,'[1]貼付（TKCA015）'!$J$60:$T$116,5,FALSE)</f>
        <v>9</v>
      </c>
      <c r="G35" s="22">
        <f>VLOOKUP(A35,'[1]貼付（TKCA015）'!$J$60:$T$116,6,FALSE)</f>
        <v>4</v>
      </c>
      <c r="H35" s="22">
        <v>0</v>
      </c>
      <c r="I35" s="22">
        <v>0</v>
      </c>
      <c r="J35" s="17">
        <f t="shared" si="0"/>
        <v>0.8</v>
      </c>
      <c r="K35" s="22">
        <f>VLOOKUP(A35,'[1]貼付（TKCA015）'!$J$60:$T$116,7,FALSE)</f>
        <v>4</v>
      </c>
      <c r="L35" s="22">
        <v>0</v>
      </c>
      <c r="M35" s="22">
        <v>0</v>
      </c>
      <c r="N35" s="17">
        <f t="shared" si="1"/>
        <v>0.8</v>
      </c>
      <c r="O35" s="22">
        <f>VLOOKUP(A35,'[1]貼付（TKCA015）'!$J$60:$T$116,8,FALSE)</f>
        <v>18</v>
      </c>
      <c r="P35" s="17">
        <f t="shared" si="2"/>
        <v>4.0358744394618833E-2</v>
      </c>
      <c r="Q35" s="22">
        <f>VLOOKUP(A35,'[1]貼付（TKCA015）'!$J$60:$T$116,9,FALSE)</f>
        <v>65</v>
      </c>
      <c r="R35" s="22">
        <f>VLOOKUP(A35,'[1]貼付（TKCA015）'!$J$60:$T$116,10,FALSE)</f>
        <v>11</v>
      </c>
      <c r="S35" s="17">
        <f t="shared" si="3"/>
        <v>0.61111111111111116</v>
      </c>
      <c r="T35" s="22">
        <f>VLOOKUP(A35,'[1]貼付（TKCA015）'!$J$60:$T$116,11,FALSE)</f>
        <v>11</v>
      </c>
      <c r="U35" s="17">
        <f t="shared" si="4"/>
        <v>0.61111111111111116</v>
      </c>
      <c r="V35" s="16">
        <f t="shared" si="5"/>
        <v>23</v>
      </c>
      <c r="W35" s="16">
        <f t="shared" si="7"/>
        <v>15</v>
      </c>
      <c r="X35" s="18">
        <f t="shared" si="6"/>
        <v>0.65217391304347827</v>
      </c>
    </row>
    <row r="36" spans="1:24" x14ac:dyDescent="0.15">
      <c r="A36" s="19">
        <v>280420</v>
      </c>
      <c r="B36" s="20" t="s">
        <v>51</v>
      </c>
      <c r="C36" s="22">
        <f>VLOOKUP(A36,'[1]貼付（TKCA015）'!$J$60:$T$116,3,FALSE)</f>
        <v>904</v>
      </c>
      <c r="D36" s="22">
        <f>VLOOKUP(A36,'[1]貼付（TKCA015）'!$J$60:$T$116,4,FALSE)</f>
        <v>10</v>
      </c>
      <c r="E36" s="17">
        <f t="shared" si="8"/>
        <v>1.1061946902654867E-2</v>
      </c>
      <c r="F36" s="22">
        <f>VLOOKUP(A36,'[1]貼付（TKCA015）'!$J$60:$T$116,5,FALSE)</f>
        <v>14</v>
      </c>
      <c r="G36" s="22">
        <f>VLOOKUP(A36,'[1]貼付（TKCA015）'!$J$60:$T$116,6,FALSE)</f>
        <v>5</v>
      </c>
      <c r="H36" s="22">
        <v>0</v>
      </c>
      <c r="I36" s="22">
        <v>0</v>
      </c>
      <c r="J36" s="17">
        <f t="shared" si="0"/>
        <v>0.5</v>
      </c>
      <c r="K36" s="22">
        <f>VLOOKUP(A36,'[1]貼付（TKCA015）'!$J$60:$T$116,7,FALSE)</f>
        <v>1</v>
      </c>
      <c r="L36" s="22">
        <v>0</v>
      </c>
      <c r="M36" s="22">
        <v>0</v>
      </c>
      <c r="N36" s="17">
        <f t="shared" si="1"/>
        <v>0.1</v>
      </c>
      <c r="O36" s="22">
        <f>VLOOKUP(A36,'[1]貼付（TKCA015）'!$J$60:$T$116,8,FALSE)</f>
        <v>72</v>
      </c>
      <c r="P36" s="17">
        <f t="shared" si="2"/>
        <v>7.9646017699115043E-2</v>
      </c>
      <c r="Q36" s="22">
        <f>VLOOKUP(A36,'[1]貼付（TKCA015）'!$J$60:$T$116,9,FALSE)</f>
        <v>120</v>
      </c>
      <c r="R36" s="22">
        <f>VLOOKUP(A36,'[1]貼付（TKCA015）'!$J$60:$T$116,10,FALSE)</f>
        <v>47</v>
      </c>
      <c r="S36" s="17">
        <f t="shared" si="3"/>
        <v>0.65277777777777779</v>
      </c>
      <c r="T36" s="22">
        <f>VLOOKUP(A36,'[1]貼付（TKCA015）'!$J$60:$T$116,11,FALSE)</f>
        <v>44</v>
      </c>
      <c r="U36" s="17">
        <f t="shared" si="4"/>
        <v>0.61111111111111116</v>
      </c>
      <c r="V36" s="16">
        <f t="shared" si="5"/>
        <v>82</v>
      </c>
      <c r="W36" s="16">
        <f t="shared" si="7"/>
        <v>45</v>
      </c>
      <c r="X36" s="18">
        <f t="shared" si="6"/>
        <v>0.54878048780487809</v>
      </c>
    </row>
    <row r="37" spans="1:24" x14ac:dyDescent="0.15">
      <c r="A37" s="19">
        <v>280438</v>
      </c>
      <c r="B37" s="20" t="s">
        <v>52</v>
      </c>
      <c r="C37" s="22">
        <f>VLOOKUP(A37,'[1]貼付（TKCA015）'!$J$60:$T$116,3,FALSE)</f>
        <v>2597</v>
      </c>
      <c r="D37" s="22">
        <f>VLOOKUP(A37,'[1]貼付（TKCA015）'!$J$60:$T$116,4,FALSE)</f>
        <v>23</v>
      </c>
      <c r="E37" s="17">
        <f t="shared" si="8"/>
        <v>8.856372737774355E-3</v>
      </c>
      <c r="F37" s="22">
        <f>VLOOKUP(A37,'[1]貼付（TKCA015）'!$J$60:$T$116,5,FALSE)</f>
        <v>51</v>
      </c>
      <c r="G37" s="22">
        <f>VLOOKUP(A37,'[1]貼付（TKCA015）'!$J$60:$T$116,6,FALSE)</f>
        <v>12</v>
      </c>
      <c r="H37" s="22">
        <v>0</v>
      </c>
      <c r="I37" s="22">
        <v>0</v>
      </c>
      <c r="J37" s="17">
        <f t="shared" si="0"/>
        <v>0.52173913043478259</v>
      </c>
      <c r="K37" s="22">
        <f>VLOOKUP(A37,'[1]貼付（TKCA015）'!$J$60:$T$116,7,FALSE)</f>
        <v>1</v>
      </c>
      <c r="L37" s="22">
        <v>0</v>
      </c>
      <c r="M37" s="22">
        <v>0</v>
      </c>
      <c r="N37" s="17">
        <f t="shared" si="1"/>
        <v>4.3478260869565216E-2</v>
      </c>
      <c r="O37" s="22">
        <f>VLOOKUP(A37,'[1]貼付（TKCA015）'!$J$60:$T$116,8,FALSE)</f>
        <v>165</v>
      </c>
      <c r="P37" s="17">
        <f t="shared" si="2"/>
        <v>6.3534847901424718E-2</v>
      </c>
      <c r="Q37" s="22">
        <f>VLOOKUP(A37,'[1]貼付（TKCA015）'!$J$60:$T$116,9,FALSE)</f>
        <v>409</v>
      </c>
      <c r="R37" s="22">
        <f>VLOOKUP(A37,'[1]貼付（TKCA015）'!$J$60:$T$116,10,FALSE)</f>
        <v>117</v>
      </c>
      <c r="S37" s="17">
        <f t="shared" si="3"/>
        <v>0.70909090909090911</v>
      </c>
      <c r="T37" s="22">
        <f>VLOOKUP(A37,'[1]貼付（TKCA015）'!$J$60:$T$116,11,FALSE)</f>
        <v>87</v>
      </c>
      <c r="U37" s="17">
        <f t="shared" si="4"/>
        <v>0.52727272727272723</v>
      </c>
      <c r="V37" s="16">
        <f t="shared" si="5"/>
        <v>188</v>
      </c>
      <c r="W37" s="16">
        <f t="shared" si="7"/>
        <v>88</v>
      </c>
      <c r="X37" s="18">
        <f t="shared" si="6"/>
        <v>0.46808510638297873</v>
      </c>
    </row>
    <row r="38" spans="1:24" x14ac:dyDescent="0.15">
      <c r="A38" s="19">
        <v>280453</v>
      </c>
      <c r="B38" s="20" t="s">
        <v>53</v>
      </c>
      <c r="C38" s="22">
        <f>VLOOKUP(A38,'[1]貼付（TKCA015）'!$J$60:$T$116,3,FALSE)</f>
        <v>824</v>
      </c>
      <c r="D38" s="22">
        <f>VLOOKUP(A38,'[1]貼付（TKCA015）'!$J$60:$T$116,4,FALSE)</f>
        <v>7</v>
      </c>
      <c r="E38" s="17">
        <f t="shared" si="8"/>
        <v>8.4951456310679609E-3</v>
      </c>
      <c r="F38" s="22">
        <f>VLOOKUP(A38,'[1]貼付（TKCA015）'!$J$60:$T$116,5,FALSE)</f>
        <v>15</v>
      </c>
      <c r="G38" s="22">
        <f>VLOOKUP(A38,'[1]貼付（TKCA015）'!$J$60:$T$116,6,FALSE)</f>
        <v>6</v>
      </c>
      <c r="H38" s="22">
        <v>0</v>
      </c>
      <c r="I38" s="22">
        <v>0</v>
      </c>
      <c r="J38" s="17">
        <f t="shared" si="0"/>
        <v>0.8571428571428571</v>
      </c>
      <c r="K38" s="22">
        <f>VLOOKUP(A38,'[1]貼付（TKCA015）'!$J$60:$T$116,7,FALSE)</f>
        <v>1</v>
      </c>
      <c r="L38" s="22">
        <v>0</v>
      </c>
      <c r="M38" s="22">
        <v>0</v>
      </c>
      <c r="N38" s="17">
        <f t="shared" si="1"/>
        <v>0.14285714285714285</v>
      </c>
      <c r="O38" s="22">
        <f>VLOOKUP(A38,'[1]貼付（TKCA015）'!$J$60:$T$116,8,FALSE)</f>
        <v>40</v>
      </c>
      <c r="P38" s="17">
        <f t="shared" si="2"/>
        <v>4.8543689320388349E-2</v>
      </c>
      <c r="Q38" s="22">
        <f>VLOOKUP(A38,'[1]貼付（TKCA015）'!$J$60:$T$116,9,FALSE)</f>
        <v>132</v>
      </c>
      <c r="R38" s="22">
        <f>VLOOKUP(A38,'[1]貼付（TKCA015）'!$J$60:$T$116,10,FALSE)</f>
        <v>32</v>
      </c>
      <c r="S38" s="17">
        <f t="shared" si="3"/>
        <v>0.8</v>
      </c>
      <c r="T38" s="22">
        <f>VLOOKUP(A38,'[1]貼付（TKCA015）'!$J$60:$T$116,11,FALSE)</f>
        <v>30</v>
      </c>
      <c r="U38" s="17">
        <f t="shared" si="4"/>
        <v>0.75</v>
      </c>
      <c r="V38" s="16">
        <f t="shared" si="5"/>
        <v>47</v>
      </c>
      <c r="W38" s="16">
        <f t="shared" si="7"/>
        <v>31</v>
      </c>
      <c r="X38" s="18">
        <f t="shared" si="6"/>
        <v>0.65957446808510634</v>
      </c>
    </row>
    <row r="39" spans="1:24" x14ac:dyDescent="0.15">
      <c r="A39" s="19">
        <v>280461</v>
      </c>
      <c r="B39" s="20" t="s">
        <v>54</v>
      </c>
      <c r="C39" s="22">
        <f>VLOOKUP(A39,'[1]貼付（TKCA015）'!$J$60:$T$116,3,FALSE)</f>
        <v>489</v>
      </c>
      <c r="D39" s="22">
        <f>VLOOKUP(A39,'[1]貼付（TKCA015）'!$J$60:$T$116,4,FALSE)</f>
        <v>5</v>
      </c>
      <c r="E39" s="17">
        <f t="shared" si="8"/>
        <v>1.0224948875255624E-2</v>
      </c>
      <c r="F39" s="22">
        <f>VLOOKUP(A39,'[1]貼付（TKCA015）'!$J$60:$T$116,5,FALSE)</f>
        <v>10</v>
      </c>
      <c r="G39" s="22">
        <f>VLOOKUP(A39,'[1]貼付（TKCA015）'!$J$60:$T$116,6,FALSE)</f>
        <v>1</v>
      </c>
      <c r="H39" s="22">
        <v>0</v>
      </c>
      <c r="I39" s="22">
        <v>0</v>
      </c>
      <c r="J39" s="17">
        <f t="shared" si="0"/>
        <v>0.2</v>
      </c>
      <c r="K39" s="22">
        <f>VLOOKUP(A39,'[1]貼付（TKCA015）'!$J$60:$T$116,7,FALSE)</f>
        <v>1</v>
      </c>
      <c r="L39" s="22">
        <v>0</v>
      </c>
      <c r="M39" s="22">
        <v>0</v>
      </c>
      <c r="N39" s="17">
        <f t="shared" si="1"/>
        <v>0.2</v>
      </c>
      <c r="O39" s="22">
        <f>VLOOKUP(A39,'[1]貼付（TKCA015）'!$J$60:$T$116,8,FALSE)</f>
        <v>18</v>
      </c>
      <c r="P39" s="17">
        <f t="shared" si="2"/>
        <v>3.6809815950920248E-2</v>
      </c>
      <c r="Q39" s="22">
        <f>VLOOKUP(A39,'[1]貼付（TKCA015）'!$J$60:$T$116,9,FALSE)</f>
        <v>60</v>
      </c>
      <c r="R39" s="22">
        <f>VLOOKUP(A39,'[1]貼付（TKCA015）'!$J$60:$T$116,10,FALSE)</f>
        <v>5</v>
      </c>
      <c r="S39" s="17">
        <f t="shared" si="3"/>
        <v>0.27777777777777779</v>
      </c>
      <c r="T39" s="22">
        <f>VLOOKUP(A39,'[1]貼付（TKCA015）'!$J$60:$T$116,11,FALSE)</f>
        <v>5</v>
      </c>
      <c r="U39" s="17">
        <f t="shared" si="4"/>
        <v>0.27777777777777779</v>
      </c>
      <c r="V39" s="16">
        <f t="shared" si="5"/>
        <v>23</v>
      </c>
      <c r="W39" s="16">
        <f t="shared" si="7"/>
        <v>6</v>
      </c>
      <c r="X39" s="18">
        <f t="shared" si="6"/>
        <v>0.2608695652173913</v>
      </c>
    </row>
    <row r="40" spans="1:24" x14ac:dyDescent="0.15">
      <c r="A40" s="19">
        <v>280503</v>
      </c>
      <c r="B40" s="20" t="s">
        <v>55</v>
      </c>
      <c r="C40" s="22">
        <f>VLOOKUP(A40,'[1]貼付（TKCA015）'!$J$60:$T$116,3,FALSE)</f>
        <v>1536</v>
      </c>
      <c r="D40" s="22">
        <f>VLOOKUP(A40,'[1]貼付（TKCA015）'!$J$60:$T$116,4,FALSE)</f>
        <v>16</v>
      </c>
      <c r="E40" s="17">
        <f t="shared" si="8"/>
        <v>1.0416666666666666E-2</v>
      </c>
      <c r="F40" s="22">
        <f>VLOOKUP(A40,'[1]貼付（TKCA015）'!$J$60:$T$116,5,FALSE)</f>
        <v>37</v>
      </c>
      <c r="G40" s="22">
        <f>VLOOKUP(A40,'[1]貼付（TKCA015）'!$J$60:$T$116,6,FALSE)</f>
        <v>13</v>
      </c>
      <c r="H40" s="22">
        <v>0</v>
      </c>
      <c r="I40" s="22">
        <v>0</v>
      </c>
      <c r="J40" s="17">
        <f t="shared" si="0"/>
        <v>0.8125</v>
      </c>
      <c r="K40" s="22">
        <f>VLOOKUP(A40,'[1]貼付（TKCA015）'!$J$60:$T$116,7,FALSE)</f>
        <v>8</v>
      </c>
      <c r="L40" s="22">
        <v>0</v>
      </c>
      <c r="M40" s="22">
        <v>0</v>
      </c>
      <c r="N40" s="17">
        <f t="shared" si="1"/>
        <v>0.5</v>
      </c>
      <c r="O40" s="22">
        <f>VLOOKUP(A40,'[1]貼付（TKCA015）'!$J$60:$T$116,8,FALSE)</f>
        <v>84</v>
      </c>
      <c r="P40" s="17">
        <f t="shared" si="2"/>
        <v>5.46875E-2</v>
      </c>
      <c r="Q40" s="22">
        <f>VLOOKUP(A40,'[1]貼付（TKCA015）'!$J$60:$T$116,9,FALSE)</f>
        <v>189</v>
      </c>
      <c r="R40" s="22">
        <f>VLOOKUP(A40,'[1]貼付（TKCA015）'!$J$60:$T$116,10,FALSE)</f>
        <v>63</v>
      </c>
      <c r="S40" s="17">
        <f t="shared" si="3"/>
        <v>0.75</v>
      </c>
      <c r="T40" s="22">
        <f>VLOOKUP(A40,'[1]貼付（TKCA015）'!$J$60:$T$116,11,FALSE)</f>
        <v>58</v>
      </c>
      <c r="U40" s="17">
        <f t="shared" si="4"/>
        <v>0.69047619047619047</v>
      </c>
      <c r="V40" s="16">
        <f t="shared" si="5"/>
        <v>100</v>
      </c>
      <c r="W40" s="16">
        <f t="shared" si="7"/>
        <v>66</v>
      </c>
      <c r="X40" s="18">
        <f t="shared" si="6"/>
        <v>0.66</v>
      </c>
    </row>
    <row r="41" spans="1:24" x14ac:dyDescent="0.15">
      <c r="A41" s="19">
        <v>280578</v>
      </c>
      <c r="B41" s="20" t="s">
        <v>56</v>
      </c>
      <c r="C41" s="22">
        <f>VLOOKUP(A41,'[1]貼付（TKCA015）'!$J$60:$T$116,3,FALSE)</f>
        <v>861</v>
      </c>
      <c r="D41" s="22">
        <f>VLOOKUP(A41,'[1]貼付（TKCA015）'!$J$60:$T$116,4,FALSE)</f>
        <v>7</v>
      </c>
      <c r="E41" s="17">
        <f t="shared" si="8"/>
        <v>8.130081300813009E-3</v>
      </c>
      <c r="F41" s="22">
        <f>VLOOKUP(A41,'[1]貼付（TKCA015）'!$J$60:$T$116,5,FALSE)</f>
        <v>12</v>
      </c>
      <c r="G41" s="22">
        <f>VLOOKUP(A41,'[1]貼付（TKCA015）'!$J$60:$T$116,6,FALSE)</f>
        <v>2</v>
      </c>
      <c r="H41" s="22">
        <v>0</v>
      </c>
      <c r="I41" s="22">
        <v>0</v>
      </c>
      <c r="J41" s="17">
        <f t="shared" si="0"/>
        <v>0.2857142857142857</v>
      </c>
      <c r="K41" s="22">
        <f>VLOOKUP(A41,'[1]貼付（TKCA015）'!$J$60:$T$116,7,FALSE)</f>
        <v>1</v>
      </c>
      <c r="L41" s="22">
        <v>0</v>
      </c>
      <c r="M41" s="22">
        <v>0</v>
      </c>
      <c r="N41" s="17">
        <f t="shared" si="1"/>
        <v>0.14285714285714285</v>
      </c>
      <c r="O41" s="22">
        <f>VLOOKUP(A41,'[1]貼付（TKCA015）'!$J$60:$T$116,8,FALSE)</f>
        <v>55</v>
      </c>
      <c r="P41" s="17">
        <f t="shared" si="2"/>
        <v>6.3879210220673638E-2</v>
      </c>
      <c r="Q41" s="22">
        <f>VLOOKUP(A41,'[1]貼付（TKCA015）'!$J$60:$T$116,9,FALSE)</f>
        <v>97</v>
      </c>
      <c r="R41" s="22">
        <f>VLOOKUP(A41,'[1]貼付（TKCA015）'!$J$60:$T$116,10,FALSE)</f>
        <v>26</v>
      </c>
      <c r="S41" s="17">
        <f t="shared" si="3"/>
        <v>0.47272727272727272</v>
      </c>
      <c r="T41" s="22">
        <f>VLOOKUP(A41,'[1]貼付（TKCA015）'!$J$60:$T$116,11,FALSE)</f>
        <v>26</v>
      </c>
      <c r="U41" s="17">
        <f t="shared" si="4"/>
        <v>0.47272727272727272</v>
      </c>
      <c r="V41" s="16">
        <f t="shared" si="5"/>
        <v>62</v>
      </c>
      <c r="W41" s="16">
        <f t="shared" si="7"/>
        <v>27</v>
      </c>
      <c r="X41" s="18">
        <f t="shared" si="6"/>
        <v>0.43548387096774194</v>
      </c>
    </row>
    <row r="42" spans="1:24" x14ac:dyDescent="0.15">
      <c r="A42" s="19">
        <v>280628</v>
      </c>
      <c r="B42" s="20" t="s">
        <v>57</v>
      </c>
      <c r="C42" s="22">
        <f>VLOOKUP(A42,'[1]貼付（TKCA015）'!$J$60:$T$116,3,FALSE)</f>
        <v>630</v>
      </c>
      <c r="D42" s="22">
        <f>VLOOKUP(A42,'[1]貼付（TKCA015）'!$J$60:$T$116,4,FALSE)</f>
        <v>4</v>
      </c>
      <c r="E42" s="17">
        <f t="shared" si="8"/>
        <v>6.3492063492063492E-3</v>
      </c>
      <c r="F42" s="22">
        <f>VLOOKUP(A42,'[1]貼付（TKCA015）'!$J$60:$T$116,5,FALSE)</f>
        <v>11</v>
      </c>
      <c r="G42" s="22">
        <f>VLOOKUP(A42,'[1]貼付（TKCA015）'!$J$60:$T$116,6,FALSE)</f>
        <v>1</v>
      </c>
      <c r="H42" s="22">
        <v>0</v>
      </c>
      <c r="I42" s="22">
        <v>0</v>
      </c>
      <c r="J42" s="17">
        <f t="shared" si="0"/>
        <v>0.25</v>
      </c>
      <c r="K42" s="22">
        <f>VLOOKUP(A42,'[1]貼付（TKCA015）'!$J$60:$T$116,7,FALSE)</f>
        <v>1</v>
      </c>
      <c r="L42" s="22">
        <v>0</v>
      </c>
      <c r="M42" s="22">
        <v>0</v>
      </c>
      <c r="N42" s="17">
        <f t="shared" si="1"/>
        <v>0.25</v>
      </c>
      <c r="O42" s="22">
        <f>VLOOKUP(A42,'[1]貼付（TKCA015）'!$J$60:$T$116,8,FALSE)</f>
        <v>33</v>
      </c>
      <c r="P42" s="17">
        <f t="shared" si="2"/>
        <v>5.2380952380952382E-2</v>
      </c>
      <c r="Q42" s="22">
        <f>VLOOKUP(A42,'[1]貼付（TKCA015）'!$J$60:$T$116,9,FALSE)</f>
        <v>81</v>
      </c>
      <c r="R42" s="22">
        <f>VLOOKUP(A42,'[1]貼付（TKCA015）'!$J$60:$T$116,10,FALSE)</f>
        <v>5</v>
      </c>
      <c r="S42" s="17">
        <f t="shared" si="3"/>
        <v>0.15151515151515152</v>
      </c>
      <c r="T42" s="22">
        <f>VLOOKUP(A42,'[1]貼付（TKCA015）'!$J$60:$T$116,11,FALSE)</f>
        <v>5</v>
      </c>
      <c r="U42" s="17">
        <f t="shared" si="4"/>
        <v>0.15151515151515152</v>
      </c>
      <c r="V42" s="16">
        <f t="shared" si="5"/>
        <v>37</v>
      </c>
      <c r="W42" s="16">
        <f t="shared" si="7"/>
        <v>6</v>
      </c>
      <c r="X42" s="18">
        <f t="shared" si="6"/>
        <v>0.16216216216216217</v>
      </c>
    </row>
    <row r="43" spans="1:24" x14ac:dyDescent="0.15">
      <c r="A43" s="19">
        <v>280651</v>
      </c>
      <c r="B43" s="20" t="s">
        <v>58</v>
      </c>
      <c r="C43" s="22">
        <f>VLOOKUP(A43,'[1]貼付（TKCA015）'!$J$60:$T$116,3,FALSE)</f>
        <v>919</v>
      </c>
      <c r="D43" s="22">
        <f>VLOOKUP(A43,'[1]貼付（TKCA015）'!$J$60:$T$116,4,FALSE)</f>
        <v>13</v>
      </c>
      <c r="E43" s="17">
        <f t="shared" si="8"/>
        <v>1.4145810663764961E-2</v>
      </c>
      <c r="F43" s="22">
        <f>VLOOKUP(A43,'[1]貼付（TKCA015）'!$J$60:$T$116,5,FALSE)</f>
        <v>17</v>
      </c>
      <c r="G43" s="22">
        <f>VLOOKUP(A43,'[1]貼付（TKCA015）'!$J$60:$T$116,6,FALSE)</f>
        <v>6</v>
      </c>
      <c r="H43" s="22">
        <v>0</v>
      </c>
      <c r="I43" s="22">
        <v>0</v>
      </c>
      <c r="J43" s="17">
        <f t="shared" si="0"/>
        <v>0.46153846153846156</v>
      </c>
      <c r="K43" s="22">
        <f>VLOOKUP(A43,'[1]貼付（TKCA015）'!$J$60:$T$116,7,FALSE)</f>
        <v>3</v>
      </c>
      <c r="L43" s="22">
        <v>0</v>
      </c>
      <c r="M43" s="22">
        <v>0</v>
      </c>
      <c r="N43" s="17">
        <f t="shared" si="1"/>
        <v>0.23076923076923078</v>
      </c>
      <c r="O43" s="22">
        <f>VLOOKUP(A43,'[1]貼付（TKCA015）'!$J$60:$T$116,8,FALSE)</f>
        <v>53</v>
      </c>
      <c r="P43" s="17">
        <f t="shared" si="2"/>
        <v>5.7671381936887922E-2</v>
      </c>
      <c r="Q43" s="22">
        <f>VLOOKUP(A43,'[1]貼付（TKCA015）'!$J$60:$T$116,9,FALSE)</f>
        <v>97</v>
      </c>
      <c r="R43" s="22">
        <f>VLOOKUP(A43,'[1]貼付（TKCA015）'!$J$60:$T$116,10,FALSE)</f>
        <v>26</v>
      </c>
      <c r="S43" s="17">
        <f t="shared" si="3"/>
        <v>0.49056603773584906</v>
      </c>
      <c r="T43" s="22">
        <f>VLOOKUP(A43,'[1]貼付（TKCA015）'!$J$60:$T$116,11,FALSE)</f>
        <v>25</v>
      </c>
      <c r="U43" s="17">
        <f t="shared" si="4"/>
        <v>0.47169811320754718</v>
      </c>
      <c r="V43" s="16">
        <f t="shared" si="5"/>
        <v>66</v>
      </c>
      <c r="W43" s="16">
        <f t="shared" si="7"/>
        <v>28</v>
      </c>
      <c r="X43" s="18">
        <f t="shared" si="6"/>
        <v>0.42424242424242425</v>
      </c>
    </row>
    <row r="44" spans="1:24" x14ac:dyDescent="0.15">
      <c r="A44" s="19">
        <v>280701</v>
      </c>
      <c r="B44" s="20" t="s">
        <v>59</v>
      </c>
      <c r="C44" s="22">
        <f>VLOOKUP(A44,'[1]貼付（TKCA015）'!$J$60:$T$116,3,FALSE)</f>
        <v>1083</v>
      </c>
      <c r="D44" s="22">
        <f>VLOOKUP(A44,'[1]貼付（TKCA015）'!$J$60:$T$116,4,FALSE)</f>
        <v>6</v>
      </c>
      <c r="E44" s="17">
        <f t="shared" si="8"/>
        <v>5.5401662049861496E-3</v>
      </c>
      <c r="F44" s="22">
        <f>VLOOKUP(A44,'[1]貼付（TKCA015）'!$J$60:$T$116,5,FALSE)</f>
        <v>15</v>
      </c>
      <c r="G44" s="22">
        <f>VLOOKUP(A44,'[1]貼付（TKCA015）'!$J$60:$T$116,6,FALSE)</f>
        <v>0</v>
      </c>
      <c r="H44" s="22">
        <v>0</v>
      </c>
      <c r="I44" s="22">
        <v>0</v>
      </c>
      <c r="J44" s="17">
        <f t="shared" si="0"/>
        <v>0</v>
      </c>
      <c r="K44" s="22">
        <f>VLOOKUP(A44,'[1]貼付（TKCA015）'!$J$60:$T$116,7,FALSE)</f>
        <v>0</v>
      </c>
      <c r="L44" s="22">
        <v>0</v>
      </c>
      <c r="M44" s="22">
        <v>0</v>
      </c>
      <c r="N44" s="17">
        <f t="shared" si="1"/>
        <v>0</v>
      </c>
      <c r="O44" s="22">
        <f>VLOOKUP(A44,'[1]貼付（TKCA015）'!$J$60:$T$116,8,FALSE)</f>
        <v>60</v>
      </c>
      <c r="P44" s="17">
        <f t="shared" si="2"/>
        <v>5.5401662049861494E-2</v>
      </c>
      <c r="Q44" s="22">
        <f>VLOOKUP(A44,'[1]貼付（TKCA015）'!$J$60:$T$116,9,FALSE)</f>
        <v>130</v>
      </c>
      <c r="R44" s="22">
        <f>VLOOKUP(A44,'[1]貼付（TKCA015）'!$J$60:$T$116,10,FALSE)</f>
        <v>19</v>
      </c>
      <c r="S44" s="17">
        <f t="shared" si="3"/>
        <v>0.31666666666666665</v>
      </c>
      <c r="T44" s="22">
        <f>VLOOKUP(A44,'[1]貼付（TKCA015）'!$J$60:$T$116,11,FALSE)</f>
        <v>18</v>
      </c>
      <c r="U44" s="17">
        <f t="shared" si="4"/>
        <v>0.3</v>
      </c>
      <c r="V44" s="16">
        <f t="shared" si="5"/>
        <v>66</v>
      </c>
      <c r="W44" s="16">
        <f t="shared" si="7"/>
        <v>18</v>
      </c>
      <c r="X44" s="18">
        <f t="shared" si="6"/>
        <v>0.27272727272727271</v>
      </c>
    </row>
    <row r="45" spans="1:24" x14ac:dyDescent="0.15">
      <c r="A45" s="19">
        <v>280735</v>
      </c>
      <c r="B45" s="20" t="s">
        <v>60</v>
      </c>
      <c r="C45" s="22">
        <f>VLOOKUP(A45,'[1]貼付（TKCA015）'!$J$60:$T$116,3,FALSE)</f>
        <v>2147</v>
      </c>
      <c r="D45" s="22">
        <f>VLOOKUP(A45,'[1]貼付（TKCA015）'!$J$60:$T$116,4,FALSE)</f>
        <v>22</v>
      </c>
      <c r="E45" s="17">
        <f t="shared" si="8"/>
        <v>1.0246856078248719E-2</v>
      </c>
      <c r="F45" s="22">
        <f>VLOOKUP(A45,'[1]貼付（TKCA015）'!$J$60:$T$116,5,FALSE)</f>
        <v>36</v>
      </c>
      <c r="G45" s="22">
        <f>VLOOKUP(A45,'[1]貼付（TKCA015）'!$J$60:$T$116,6,FALSE)</f>
        <v>6</v>
      </c>
      <c r="H45" s="22">
        <v>0</v>
      </c>
      <c r="I45" s="22">
        <v>0</v>
      </c>
      <c r="J45" s="17">
        <f t="shared" si="0"/>
        <v>0.27272727272727271</v>
      </c>
      <c r="K45" s="22">
        <f>VLOOKUP(A45,'[1]貼付（TKCA015）'!$J$60:$T$116,7,FALSE)</f>
        <v>5</v>
      </c>
      <c r="L45" s="22">
        <v>0</v>
      </c>
      <c r="M45" s="22">
        <v>0</v>
      </c>
      <c r="N45" s="17">
        <f t="shared" si="1"/>
        <v>0.22727272727272727</v>
      </c>
      <c r="O45" s="22">
        <f>VLOOKUP(A45,'[1]貼付（TKCA015）'!$J$60:$T$116,8,FALSE)</f>
        <v>126</v>
      </c>
      <c r="P45" s="17">
        <f t="shared" si="2"/>
        <v>5.8686539357242662E-2</v>
      </c>
      <c r="Q45" s="22">
        <f>VLOOKUP(A45,'[1]貼付（TKCA015）'!$J$60:$T$116,9,FALSE)</f>
        <v>211</v>
      </c>
      <c r="R45" s="22">
        <f>VLOOKUP(A45,'[1]貼付（TKCA015）'!$J$60:$T$116,10,FALSE)</f>
        <v>53</v>
      </c>
      <c r="S45" s="17">
        <f t="shared" si="3"/>
        <v>0.42063492063492064</v>
      </c>
      <c r="T45" s="22">
        <f>VLOOKUP(A45,'[1]貼付（TKCA015）'!$J$60:$T$116,11,FALSE)</f>
        <v>51</v>
      </c>
      <c r="U45" s="17">
        <f t="shared" si="4"/>
        <v>0.40476190476190477</v>
      </c>
      <c r="V45" s="16">
        <f t="shared" si="5"/>
        <v>148</v>
      </c>
      <c r="W45" s="16">
        <f t="shared" si="7"/>
        <v>56</v>
      </c>
      <c r="X45" s="18">
        <f t="shared" si="6"/>
        <v>0.3783783783783784</v>
      </c>
    </row>
    <row r="46" spans="1:24" x14ac:dyDescent="0.15">
      <c r="A46" s="19">
        <v>280792</v>
      </c>
      <c r="B46" s="24" t="s">
        <v>61</v>
      </c>
      <c r="C46" s="22">
        <f>VLOOKUP(A46,'[1]貼付（TKCA015）'!$J$60:$T$116,3,FALSE)</f>
        <v>1344</v>
      </c>
      <c r="D46" s="22">
        <f>VLOOKUP(A46,'[1]貼付（TKCA015）'!$J$60:$T$116,4,FALSE)</f>
        <v>8</v>
      </c>
      <c r="E46" s="17">
        <f t="shared" si="8"/>
        <v>5.9523809523809521E-3</v>
      </c>
      <c r="F46" s="22">
        <f>VLOOKUP(A46,'[1]貼付（TKCA015）'!$J$60:$T$116,5,FALSE)</f>
        <v>40</v>
      </c>
      <c r="G46" s="22">
        <f>VLOOKUP(A46,'[1]貼付（TKCA015）'!$J$60:$T$116,6,FALSE)</f>
        <v>5</v>
      </c>
      <c r="H46" s="22">
        <v>0</v>
      </c>
      <c r="I46" s="22">
        <v>0</v>
      </c>
      <c r="J46" s="17">
        <f t="shared" si="0"/>
        <v>0.625</v>
      </c>
      <c r="K46" s="22">
        <f>VLOOKUP(A46,'[1]貼付（TKCA015）'!$J$60:$T$116,7,FALSE)</f>
        <v>1</v>
      </c>
      <c r="L46" s="22">
        <v>0</v>
      </c>
      <c r="M46" s="22">
        <v>0</v>
      </c>
      <c r="N46" s="17">
        <f t="shared" si="1"/>
        <v>0.125</v>
      </c>
      <c r="O46" s="22">
        <f>VLOOKUP(A46,'[1]貼付（TKCA015）'!$J$60:$T$116,8,FALSE)</f>
        <v>74</v>
      </c>
      <c r="P46" s="17">
        <f t="shared" si="2"/>
        <v>5.5059523809523808E-2</v>
      </c>
      <c r="Q46" s="22">
        <f>VLOOKUP(A46,'[1]貼付（TKCA015）'!$J$60:$T$116,9,FALSE)</f>
        <v>176</v>
      </c>
      <c r="R46" s="22">
        <f>VLOOKUP(A46,'[1]貼付（TKCA015）'!$J$60:$T$116,10,FALSE)</f>
        <v>20</v>
      </c>
      <c r="S46" s="17">
        <f t="shared" si="3"/>
        <v>0.27027027027027029</v>
      </c>
      <c r="T46" s="22">
        <f>VLOOKUP(A46,'[1]貼付（TKCA015）'!$J$60:$T$116,11,FALSE)</f>
        <v>18</v>
      </c>
      <c r="U46" s="17">
        <f t="shared" si="4"/>
        <v>0.24324324324324326</v>
      </c>
      <c r="V46" s="16">
        <f t="shared" si="5"/>
        <v>82</v>
      </c>
      <c r="W46" s="16">
        <f t="shared" si="7"/>
        <v>19</v>
      </c>
      <c r="X46" s="18">
        <f t="shared" si="6"/>
        <v>0.23170731707317074</v>
      </c>
    </row>
    <row r="47" spans="1:24" x14ac:dyDescent="0.15">
      <c r="A47" s="19">
        <v>280867</v>
      </c>
      <c r="B47" s="20" t="s">
        <v>62</v>
      </c>
      <c r="C47" s="22">
        <f>VLOOKUP(A47,'[1]貼付（TKCA015）'!$J$60:$T$116,3,FALSE)</f>
        <v>1862</v>
      </c>
      <c r="D47" s="22">
        <f>VLOOKUP(A47,'[1]貼付（TKCA015）'!$J$60:$T$116,4,FALSE)</f>
        <v>13</v>
      </c>
      <c r="E47" s="17">
        <f t="shared" si="8"/>
        <v>6.9817400644468317E-3</v>
      </c>
      <c r="F47" s="22">
        <f>VLOOKUP(A47,'[1]貼付（TKCA015）'!$J$60:$T$116,5,FALSE)</f>
        <v>54</v>
      </c>
      <c r="G47" s="22">
        <f>VLOOKUP(A47,'[1]貼付（TKCA015）'!$J$60:$T$116,6,FALSE)</f>
        <v>8</v>
      </c>
      <c r="H47" s="22">
        <v>0</v>
      </c>
      <c r="I47" s="22">
        <v>0</v>
      </c>
      <c r="J47" s="17">
        <f t="shared" si="0"/>
        <v>0.61538461538461542</v>
      </c>
      <c r="K47" s="22">
        <f>VLOOKUP(A47,'[1]貼付（TKCA015）'!$J$60:$T$116,7,FALSE)</f>
        <v>0</v>
      </c>
      <c r="L47" s="22">
        <v>0</v>
      </c>
      <c r="M47" s="22">
        <v>0</v>
      </c>
      <c r="N47" s="17">
        <f t="shared" si="1"/>
        <v>0</v>
      </c>
      <c r="O47" s="22">
        <f>VLOOKUP(A47,'[1]貼付（TKCA015）'!$J$60:$T$116,8,FALSE)</f>
        <v>94</v>
      </c>
      <c r="P47" s="17">
        <f t="shared" si="2"/>
        <v>5.0483351235230935E-2</v>
      </c>
      <c r="Q47" s="22">
        <f>VLOOKUP(A47,'[1]貼付（TKCA015）'!$J$60:$T$116,9,FALSE)</f>
        <v>262</v>
      </c>
      <c r="R47" s="22">
        <f>VLOOKUP(A47,'[1]貼付（TKCA015）'!$J$60:$T$116,10,FALSE)</f>
        <v>70</v>
      </c>
      <c r="S47" s="17">
        <f t="shared" si="3"/>
        <v>0.74468085106382975</v>
      </c>
      <c r="T47" s="22">
        <f>VLOOKUP(A47,'[1]貼付（TKCA015）'!$J$60:$T$116,11,FALSE)</f>
        <v>53</v>
      </c>
      <c r="U47" s="17">
        <f t="shared" si="4"/>
        <v>0.56382978723404253</v>
      </c>
      <c r="V47" s="16">
        <f t="shared" si="5"/>
        <v>107</v>
      </c>
      <c r="W47" s="16">
        <f t="shared" si="7"/>
        <v>53</v>
      </c>
      <c r="X47" s="18">
        <f t="shared" si="6"/>
        <v>0.49532710280373832</v>
      </c>
    </row>
    <row r="48" spans="1:24" x14ac:dyDescent="0.15">
      <c r="A48" s="19">
        <v>280933</v>
      </c>
      <c r="B48" s="20" t="s">
        <v>63</v>
      </c>
      <c r="C48" s="22">
        <f>VLOOKUP(A48,'[1]貼付（TKCA015）'!$J$60:$T$116,3,FALSE)</f>
        <v>2420</v>
      </c>
      <c r="D48" s="22">
        <f>VLOOKUP(A48,'[1]貼付（TKCA015）'!$J$60:$T$116,4,FALSE)</f>
        <v>32</v>
      </c>
      <c r="E48" s="17">
        <f t="shared" si="8"/>
        <v>1.3223140495867768E-2</v>
      </c>
      <c r="F48" s="22">
        <f>VLOOKUP(A48,'[1]貼付（TKCA015）'!$J$60:$T$116,5,FALSE)</f>
        <v>49</v>
      </c>
      <c r="G48" s="22">
        <f>VLOOKUP(A48,'[1]貼付（TKCA015）'!$J$60:$T$116,6,FALSE)</f>
        <v>3</v>
      </c>
      <c r="H48" s="22">
        <v>0</v>
      </c>
      <c r="I48" s="22">
        <v>0</v>
      </c>
      <c r="J48" s="17">
        <f t="shared" si="0"/>
        <v>9.375E-2</v>
      </c>
      <c r="K48" s="22">
        <f>VLOOKUP(A48,'[1]貼付（TKCA015）'!$J$60:$T$116,7,FALSE)</f>
        <v>2</v>
      </c>
      <c r="L48" s="22">
        <v>0</v>
      </c>
      <c r="M48" s="22">
        <v>0</v>
      </c>
      <c r="N48" s="17">
        <f t="shared" si="1"/>
        <v>6.25E-2</v>
      </c>
      <c r="O48" s="22">
        <f>VLOOKUP(A48,'[1]貼付（TKCA015）'!$J$60:$T$116,8,FALSE)</f>
        <v>117</v>
      </c>
      <c r="P48" s="17">
        <f t="shared" si="2"/>
        <v>4.8347107438016526E-2</v>
      </c>
      <c r="Q48" s="22">
        <f>VLOOKUP(A48,'[1]貼付（TKCA015）'!$J$60:$T$116,9,FALSE)</f>
        <v>267</v>
      </c>
      <c r="R48" s="22">
        <f>VLOOKUP(A48,'[1]貼付（TKCA015）'!$J$60:$T$116,10,FALSE)</f>
        <v>68</v>
      </c>
      <c r="S48" s="17">
        <f t="shared" si="3"/>
        <v>0.58119658119658124</v>
      </c>
      <c r="T48" s="22">
        <f>VLOOKUP(A48,'[1]貼付（TKCA015）'!$J$60:$T$116,11,FALSE)</f>
        <v>39</v>
      </c>
      <c r="U48" s="17">
        <f t="shared" si="4"/>
        <v>0.33333333333333331</v>
      </c>
      <c r="V48" s="16">
        <f t="shared" si="5"/>
        <v>149</v>
      </c>
      <c r="W48" s="16">
        <f t="shared" si="7"/>
        <v>41</v>
      </c>
      <c r="X48" s="18">
        <f t="shared" si="6"/>
        <v>0.27516778523489932</v>
      </c>
    </row>
    <row r="49" spans="1:24" x14ac:dyDescent="0.15">
      <c r="A49" s="19">
        <v>280958</v>
      </c>
      <c r="B49" s="20" t="s">
        <v>64</v>
      </c>
      <c r="C49" s="22">
        <f>VLOOKUP(A49,'[1]貼付（TKCA015）'!$J$60:$T$116,3,FALSE)</f>
        <v>3523</v>
      </c>
      <c r="D49" s="22">
        <f>VLOOKUP(A49,'[1]貼付（TKCA015）'!$J$60:$T$116,4,FALSE)</f>
        <v>17</v>
      </c>
      <c r="E49" s="17">
        <f t="shared" si="8"/>
        <v>4.8254328697133128E-3</v>
      </c>
      <c r="F49" s="22">
        <f>VLOOKUP(A49,'[1]貼付（TKCA015）'!$J$60:$T$116,5,FALSE)</f>
        <v>45</v>
      </c>
      <c r="G49" s="22">
        <f>VLOOKUP(A49,'[1]貼付（TKCA015）'!$J$60:$T$116,6,FALSE)</f>
        <v>12</v>
      </c>
      <c r="H49" s="22">
        <v>0</v>
      </c>
      <c r="I49" s="22">
        <v>0</v>
      </c>
      <c r="J49" s="17">
        <f t="shared" si="0"/>
        <v>0.70588235294117652</v>
      </c>
      <c r="K49" s="22">
        <f>VLOOKUP(A49,'[1]貼付（TKCA015）'!$J$60:$T$116,7,FALSE)</f>
        <v>7</v>
      </c>
      <c r="L49" s="22">
        <v>0</v>
      </c>
      <c r="M49" s="22">
        <v>0</v>
      </c>
      <c r="N49" s="17">
        <f t="shared" si="1"/>
        <v>0.41176470588235292</v>
      </c>
      <c r="O49" s="22">
        <f>VLOOKUP(A49,'[1]貼付（TKCA015）'!$J$60:$T$116,8,FALSE)</f>
        <v>145</v>
      </c>
      <c r="P49" s="17">
        <f t="shared" si="2"/>
        <v>4.1158103888731194E-2</v>
      </c>
      <c r="Q49" s="22">
        <f>VLOOKUP(A49,'[1]貼付（TKCA015）'!$J$60:$T$116,9,FALSE)</f>
        <v>387</v>
      </c>
      <c r="R49" s="22">
        <f>VLOOKUP(A49,'[1]貼付（TKCA015）'!$J$60:$T$116,10,FALSE)</f>
        <v>96</v>
      </c>
      <c r="S49" s="17">
        <f t="shared" si="3"/>
        <v>0.66206896551724137</v>
      </c>
      <c r="T49" s="22">
        <f>VLOOKUP(A49,'[1]貼付（TKCA015）'!$J$60:$T$116,11,FALSE)</f>
        <v>105</v>
      </c>
      <c r="U49" s="17">
        <f t="shared" si="4"/>
        <v>0.72413793103448276</v>
      </c>
      <c r="V49" s="16">
        <f t="shared" si="5"/>
        <v>162</v>
      </c>
      <c r="W49" s="16">
        <f t="shared" si="7"/>
        <v>112</v>
      </c>
      <c r="X49" s="18">
        <f t="shared" si="6"/>
        <v>0.69135802469135799</v>
      </c>
    </row>
    <row r="50" spans="1:24" x14ac:dyDescent="0.15">
      <c r="A50" s="19">
        <v>283010</v>
      </c>
      <c r="B50" s="20" t="s">
        <v>65</v>
      </c>
      <c r="C50" s="22">
        <f>VLOOKUP(A50,'[1]貼付（TKCA015）'!$J$60:$T$116,3,FALSE)</f>
        <v>104</v>
      </c>
      <c r="D50" s="22">
        <f>VLOOKUP(A50,'[1]貼付（TKCA015）'!$J$60:$T$116,4,FALSE)</f>
        <v>0</v>
      </c>
      <c r="E50" s="17">
        <f t="shared" si="8"/>
        <v>0</v>
      </c>
      <c r="F50" s="22">
        <f>VLOOKUP(A50,'[1]貼付（TKCA015）'!$J$60:$T$116,5,FALSE)</f>
        <v>1</v>
      </c>
      <c r="G50" s="22">
        <f>VLOOKUP(A50,'[1]貼付（TKCA015）'!$J$60:$T$116,6,FALSE)</f>
        <v>0</v>
      </c>
      <c r="H50" s="22">
        <v>0</v>
      </c>
      <c r="I50" s="22">
        <v>0</v>
      </c>
      <c r="J50" s="17" t="str">
        <f t="shared" si="0"/>
        <v>0.0%</v>
      </c>
      <c r="K50" s="22">
        <f>VLOOKUP(A50,'[1]貼付（TKCA015）'!$J$60:$T$116,7,FALSE)</f>
        <v>0</v>
      </c>
      <c r="L50" s="22">
        <v>0</v>
      </c>
      <c r="M50" s="22">
        <v>0</v>
      </c>
      <c r="N50" s="17" t="str">
        <f t="shared" si="1"/>
        <v>0.0%</v>
      </c>
      <c r="O50" s="22">
        <f>VLOOKUP(A50,'[1]貼付（TKCA015）'!$J$60:$T$116,8,FALSE)</f>
        <v>3</v>
      </c>
      <c r="P50" s="17">
        <f t="shared" si="2"/>
        <v>2.8846153846153848E-2</v>
      </c>
      <c r="Q50" s="22">
        <f>VLOOKUP(A50,'[1]貼付（TKCA015）'!$J$60:$T$116,9,FALSE)</f>
        <v>9</v>
      </c>
      <c r="R50" s="22">
        <f>VLOOKUP(A50,'[1]貼付（TKCA015）'!$J$60:$T$116,10,FALSE)</f>
        <v>0</v>
      </c>
      <c r="S50" s="17">
        <f t="shared" si="3"/>
        <v>0</v>
      </c>
      <c r="T50" s="22">
        <f>VLOOKUP(A50,'[1]貼付（TKCA015）'!$J$60:$T$116,11,FALSE)</f>
        <v>0</v>
      </c>
      <c r="U50" s="17">
        <f t="shared" si="4"/>
        <v>0</v>
      </c>
      <c r="V50" s="16">
        <f t="shared" si="5"/>
        <v>3</v>
      </c>
      <c r="W50" s="16">
        <f t="shared" si="7"/>
        <v>0</v>
      </c>
      <c r="X50" s="18">
        <f t="shared" si="6"/>
        <v>0</v>
      </c>
    </row>
    <row r="51" spans="1:24" x14ac:dyDescent="0.15">
      <c r="A51" s="19">
        <v>283051</v>
      </c>
      <c r="B51" s="20" t="s">
        <v>66</v>
      </c>
      <c r="C51" s="22">
        <f>VLOOKUP(A51,'[1]貼付（TKCA015）'!$J$60:$T$116,3,FALSE)</f>
        <v>244</v>
      </c>
      <c r="D51" s="22">
        <f>VLOOKUP(A51,'[1]貼付（TKCA015）'!$J$60:$T$116,4,FALSE)</f>
        <v>2</v>
      </c>
      <c r="E51" s="17">
        <f t="shared" si="8"/>
        <v>8.1967213114754103E-3</v>
      </c>
      <c r="F51" s="22">
        <f>VLOOKUP(A51,'[1]貼付（TKCA015）'!$J$60:$T$116,5,FALSE)</f>
        <v>4</v>
      </c>
      <c r="G51" s="22">
        <f>VLOOKUP(A51,'[1]貼付（TKCA015）'!$J$60:$T$116,6,FALSE)</f>
        <v>0</v>
      </c>
      <c r="H51" s="22">
        <v>0</v>
      </c>
      <c r="I51" s="22">
        <v>0</v>
      </c>
      <c r="J51" s="17">
        <f t="shared" si="0"/>
        <v>0</v>
      </c>
      <c r="K51" s="22">
        <f>VLOOKUP(A51,'[1]貼付（TKCA015）'!$J$60:$T$116,7,FALSE)</f>
        <v>0</v>
      </c>
      <c r="L51" s="22">
        <v>0</v>
      </c>
      <c r="M51" s="22">
        <v>0</v>
      </c>
      <c r="N51" s="17">
        <f t="shared" si="1"/>
        <v>0</v>
      </c>
      <c r="O51" s="22">
        <f>VLOOKUP(A51,'[1]貼付（TKCA015）'!$J$60:$T$116,8,FALSE)</f>
        <v>13</v>
      </c>
      <c r="P51" s="17">
        <f t="shared" si="2"/>
        <v>5.3278688524590161E-2</v>
      </c>
      <c r="Q51" s="22">
        <f>VLOOKUP(A51,'[1]貼付（TKCA015）'!$J$60:$T$116,9,FALSE)</f>
        <v>15</v>
      </c>
      <c r="R51" s="22">
        <f>VLOOKUP(A51,'[1]貼付（TKCA015）'!$J$60:$T$116,10,FALSE)</f>
        <v>0</v>
      </c>
      <c r="S51" s="17">
        <f t="shared" si="3"/>
        <v>0</v>
      </c>
      <c r="T51" s="22">
        <f>VLOOKUP(A51,'[1]貼付（TKCA015）'!$J$60:$T$116,11,FALSE)</f>
        <v>0</v>
      </c>
      <c r="U51" s="17">
        <f t="shared" si="4"/>
        <v>0</v>
      </c>
      <c r="V51" s="16">
        <f t="shared" si="5"/>
        <v>15</v>
      </c>
      <c r="W51" s="16">
        <f t="shared" si="7"/>
        <v>0</v>
      </c>
      <c r="X51" s="18">
        <f t="shared" si="6"/>
        <v>0</v>
      </c>
    </row>
    <row r="52" spans="1:24" x14ac:dyDescent="0.15">
      <c r="A52" s="19">
        <v>283069</v>
      </c>
      <c r="B52" s="20" t="s">
        <v>67</v>
      </c>
      <c r="C52" s="22">
        <f>VLOOKUP(A52,'[1]貼付（TKCA015）'!$J$60:$T$116,3,FALSE)</f>
        <v>1384</v>
      </c>
      <c r="D52" s="22">
        <f>VLOOKUP(A52,'[1]貼付（TKCA015）'!$J$60:$T$116,4,FALSE)</f>
        <v>14</v>
      </c>
      <c r="E52" s="17">
        <f t="shared" si="8"/>
        <v>1.0115606936416185E-2</v>
      </c>
      <c r="F52" s="22">
        <f>VLOOKUP(A52,'[1]貼付（TKCA015）'!$J$60:$T$116,5,FALSE)</f>
        <v>13</v>
      </c>
      <c r="G52" s="22">
        <f>VLOOKUP(A52,'[1]貼付（TKCA015）'!$J$60:$T$116,6,FALSE)</f>
        <v>0</v>
      </c>
      <c r="H52" s="22">
        <v>0</v>
      </c>
      <c r="I52" s="22">
        <v>0</v>
      </c>
      <c r="J52" s="17">
        <f t="shared" si="0"/>
        <v>0</v>
      </c>
      <c r="K52" s="22">
        <f>VLOOKUP(A52,'[1]貼付（TKCA015）'!$J$60:$T$116,7,FALSE)</f>
        <v>1</v>
      </c>
      <c r="L52" s="22">
        <v>0</v>
      </c>
      <c r="M52" s="22">
        <v>0</v>
      </c>
      <c r="N52" s="17">
        <f t="shared" si="1"/>
        <v>7.1428571428571425E-2</v>
      </c>
      <c r="O52" s="22">
        <f>VLOOKUP(A52,'[1]貼付（TKCA015）'!$J$60:$T$116,8,FALSE)</f>
        <v>60</v>
      </c>
      <c r="P52" s="17">
        <f t="shared" si="2"/>
        <v>4.3352601156069363E-2</v>
      </c>
      <c r="Q52" s="22">
        <f>VLOOKUP(A52,'[1]貼付（TKCA015）'!$J$60:$T$116,9,FALSE)</f>
        <v>23</v>
      </c>
      <c r="R52" s="22">
        <f>VLOOKUP(A52,'[1]貼付（TKCA015）'!$J$60:$T$116,10,FALSE)</f>
        <v>1</v>
      </c>
      <c r="S52" s="17">
        <f t="shared" si="3"/>
        <v>1.6666666666666666E-2</v>
      </c>
      <c r="T52" s="22">
        <f>VLOOKUP(A52,'[1]貼付（TKCA015）'!$J$60:$T$116,11,FALSE)</f>
        <v>3</v>
      </c>
      <c r="U52" s="17">
        <f t="shared" si="4"/>
        <v>0.05</v>
      </c>
      <c r="V52" s="16">
        <f t="shared" si="5"/>
        <v>74</v>
      </c>
      <c r="W52" s="16">
        <f t="shared" si="7"/>
        <v>4</v>
      </c>
      <c r="X52" s="18">
        <f t="shared" si="6"/>
        <v>5.4054054054054057E-2</v>
      </c>
    </row>
    <row r="53" spans="1:24" x14ac:dyDescent="0.15">
      <c r="A53" s="19">
        <v>283077</v>
      </c>
      <c r="B53" s="20" t="s">
        <v>68</v>
      </c>
      <c r="C53" s="22">
        <f>VLOOKUP(A53,'[1]貼付（TKCA015）'!$J$60:$T$116,3,FALSE)</f>
        <v>1282</v>
      </c>
      <c r="D53" s="22">
        <f>VLOOKUP(A53,'[1]貼付（TKCA015）'!$J$60:$T$116,4,FALSE)</f>
        <v>15</v>
      </c>
      <c r="E53" s="17">
        <f>IF(C53=0,"0.0%",D53/C53)</f>
        <v>1.1700468018720749E-2</v>
      </c>
      <c r="F53" s="22">
        <f>VLOOKUP(A53,'[1]貼付（TKCA015）'!$J$60:$T$116,5,FALSE)</f>
        <v>25</v>
      </c>
      <c r="G53" s="22">
        <f>VLOOKUP(A53,'[1]貼付（TKCA015）'!$J$60:$T$116,6,FALSE)</f>
        <v>0</v>
      </c>
      <c r="H53" s="22">
        <v>0</v>
      </c>
      <c r="I53" s="22">
        <v>0</v>
      </c>
      <c r="J53" s="17">
        <f t="shared" si="0"/>
        <v>0</v>
      </c>
      <c r="K53" s="22">
        <f>VLOOKUP(A53,'[1]貼付（TKCA015）'!$J$60:$T$116,7,FALSE)</f>
        <v>0</v>
      </c>
      <c r="L53" s="22">
        <v>0</v>
      </c>
      <c r="M53" s="22">
        <v>0</v>
      </c>
      <c r="N53" s="17">
        <f t="shared" si="1"/>
        <v>0</v>
      </c>
      <c r="O53" s="22">
        <f>VLOOKUP(A53,'[1]貼付（TKCA015）'!$J$60:$T$116,8,FALSE)</f>
        <v>51</v>
      </c>
      <c r="P53" s="17">
        <f>IF(C53=0,"0.0%",O53/C53)</f>
        <v>3.9781591263650544E-2</v>
      </c>
      <c r="Q53" s="22">
        <f>VLOOKUP(A53,'[1]貼付（TKCA015）'!$J$60:$T$116,9,FALSE)</f>
        <v>37</v>
      </c>
      <c r="R53" s="22">
        <f>VLOOKUP(A53,'[1]貼付（TKCA015）'!$J$60:$T$116,10,FALSE)</f>
        <v>0</v>
      </c>
      <c r="S53" s="17">
        <f>IF(O53=0,"0.0%",R53/O53)</f>
        <v>0</v>
      </c>
      <c r="T53" s="22">
        <f>VLOOKUP(A53,'[1]貼付（TKCA015）'!$J$60:$T$116,11,FALSE)</f>
        <v>0</v>
      </c>
      <c r="U53" s="17">
        <f>IF(O53=0,"0.0%",T53/O53)</f>
        <v>0</v>
      </c>
      <c r="V53" s="16">
        <f>D53+O53</f>
        <v>66</v>
      </c>
      <c r="W53" s="16">
        <f t="shared" si="7"/>
        <v>0</v>
      </c>
      <c r="X53" s="18">
        <f>IF(V53=0,"0.0%",W53/V53)</f>
        <v>0</v>
      </c>
    </row>
    <row r="54" spans="1:24" x14ac:dyDescent="0.15">
      <c r="A54" s="19">
        <v>283085</v>
      </c>
      <c r="B54" s="20" t="s">
        <v>69</v>
      </c>
      <c r="C54" s="22">
        <f>VLOOKUP(A54,'[1]貼付（TKCA015）'!$J$60:$T$116,3,FALSE)</f>
        <v>444</v>
      </c>
      <c r="D54" s="22">
        <f>VLOOKUP(A54,'[1]貼付（TKCA015）'!$J$60:$T$116,4,FALSE)</f>
        <v>1</v>
      </c>
      <c r="E54" s="17">
        <f t="shared" si="8"/>
        <v>2.2522522522522522E-3</v>
      </c>
      <c r="F54" s="22">
        <f>VLOOKUP(A54,'[1]貼付（TKCA015）'!$J$60:$T$116,5,FALSE)</f>
        <v>10</v>
      </c>
      <c r="G54" s="22">
        <f>VLOOKUP(A54,'[1]貼付（TKCA015）'!$J$60:$T$116,6,FALSE)</f>
        <v>0</v>
      </c>
      <c r="H54" s="22">
        <v>0</v>
      </c>
      <c r="I54" s="22">
        <v>0</v>
      </c>
      <c r="J54" s="17">
        <f t="shared" si="0"/>
        <v>0</v>
      </c>
      <c r="K54" s="22">
        <f>VLOOKUP(A54,'[1]貼付（TKCA015）'!$J$60:$T$116,7,FALSE)</f>
        <v>0</v>
      </c>
      <c r="L54" s="22">
        <v>0</v>
      </c>
      <c r="M54" s="22">
        <v>0</v>
      </c>
      <c r="N54" s="17">
        <f t="shared" si="1"/>
        <v>0</v>
      </c>
      <c r="O54" s="22">
        <f>VLOOKUP(A54,'[1]貼付（TKCA015）'!$J$60:$T$116,8,FALSE)</f>
        <v>9</v>
      </c>
      <c r="P54" s="17">
        <f t="shared" si="2"/>
        <v>2.0270270270270271E-2</v>
      </c>
      <c r="Q54" s="22">
        <f>VLOOKUP(A54,'[1]貼付（TKCA015）'!$J$60:$T$116,9,FALSE)</f>
        <v>14</v>
      </c>
      <c r="R54" s="22">
        <f>VLOOKUP(A54,'[1]貼付（TKCA015）'!$J$60:$T$116,10,FALSE)</f>
        <v>0</v>
      </c>
      <c r="S54" s="17">
        <f t="shared" si="3"/>
        <v>0</v>
      </c>
      <c r="T54" s="22">
        <f>VLOOKUP(A54,'[1]貼付（TKCA015）'!$J$60:$T$116,11,FALSE)</f>
        <v>0</v>
      </c>
      <c r="U54" s="17">
        <f t="shared" si="4"/>
        <v>0</v>
      </c>
      <c r="V54" s="16">
        <f t="shared" si="5"/>
        <v>10</v>
      </c>
      <c r="W54" s="16">
        <f t="shared" si="7"/>
        <v>0</v>
      </c>
      <c r="X54" s="18">
        <f t="shared" si="6"/>
        <v>0</v>
      </c>
    </row>
    <row r="55" spans="1:24" x14ac:dyDescent="0.15">
      <c r="A55" s="19">
        <v>283093</v>
      </c>
      <c r="B55" s="20" t="s">
        <v>70</v>
      </c>
      <c r="C55" s="22">
        <f>VLOOKUP(A55,'[1]貼付（TKCA015）'!$J$60:$T$116,3,FALSE)</f>
        <v>4517</v>
      </c>
      <c r="D55" s="22">
        <f>VLOOKUP(A55,'[1]貼付（TKCA015）'!$J$60:$T$116,4,FALSE)</f>
        <v>104</v>
      </c>
      <c r="E55" s="17">
        <f t="shared" si="8"/>
        <v>2.3024131060438345E-2</v>
      </c>
      <c r="F55" s="22">
        <f>VLOOKUP(A55,'[1]貼付（TKCA015）'!$J$60:$T$116,5,FALSE)</f>
        <v>116</v>
      </c>
      <c r="G55" s="22">
        <f>VLOOKUP(A55,'[1]貼付（TKCA015）'!$J$60:$T$116,6,FALSE)</f>
        <v>7</v>
      </c>
      <c r="H55" s="22">
        <v>0</v>
      </c>
      <c r="I55" s="22">
        <v>0</v>
      </c>
      <c r="J55" s="17">
        <f t="shared" si="0"/>
        <v>6.7307692307692304E-2</v>
      </c>
      <c r="K55" s="22">
        <f>VLOOKUP(A55,'[1]貼付（TKCA015）'!$J$60:$T$116,7,FALSE)</f>
        <v>8</v>
      </c>
      <c r="L55" s="22">
        <v>0</v>
      </c>
      <c r="M55" s="22">
        <v>0</v>
      </c>
      <c r="N55" s="17">
        <f t="shared" si="1"/>
        <v>7.6923076923076927E-2</v>
      </c>
      <c r="O55" s="22">
        <f>VLOOKUP(A55,'[1]貼付（TKCA015）'!$J$60:$T$116,8,FALSE)</f>
        <v>294</v>
      </c>
      <c r="P55" s="17">
        <f t="shared" si="2"/>
        <v>6.5087447420854552E-2</v>
      </c>
      <c r="Q55" s="22">
        <f>VLOOKUP(A55,'[1]貼付（TKCA015）'!$J$60:$T$116,9,FALSE)</f>
        <v>309</v>
      </c>
      <c r="R55" s="22">
        <f>VLOOKUP(A55,'[1]貼付（TKCA015）'!$J$60:$T$116,10,FALSE)</f>
        <v>15</v>
      </c>
      <c r="S55" s="17">
        <f t="shared" si="3"/>
        <v>5.1020408163265307E-2</v>
      </c>
      <c r="T55" s="22">
        <f>VLOOKUP(A55,'[1]貼付（TKCA015）'!$J$60:$T$116,11,FALSE)</f>
        <v>21</v>
      </c>
      <c r="U55" s="17">
        <f t="shared" si="4"/>
        <v>7.1428571428571425E-2</v>
      </c>
      <c r="V55" s="16">
        <f t="shared" si="5"/>
        <v>398</v>
      </c>
      <c r="W55" s="16">
        <f t="shared" si="7"/>
        <v>29</v>
      </c>
      <c r="X55" s="18">
        <f t="shared" si="6"/>
        <v>7.2864321608040197E-2</v>
      </c>
    </row>
    <row r="56" spans="1:24" x14ac:dyDescent="0.15">
      <c r="C56" s="27"/>
    </row>
  </sheetData>
  <mergeCells count="22">
    <mergeCell ref="X4:X7"/>
    <mergeCell ref="A8:B8"/>
    <mergeCell ref="K4:K7"/>
    <mergeCell ref="L4:L7"/>
    <mergeCell ref="M4:M7"/>
    <mergeCell ref="N4:N7"/>
    <mergeCell ref="O4:P6"/>
    <mergeCell ref="Q4:Q7"/>
    <mergeCell ref="A1:B1"/>
    <mergeCell ref="A2:B7"/>
    <mergeCell ref="C2:X2"/>
    <mergeCell ref="C4:C7"/>
    <mergeCell ref="D4:E6"/>
    <mergeCell ref="F4:F7"/>
    <mergeCell ref="G4:G7"/>
    <mergeCell ref="H4:H7"/>
    <mergeCell ref="I4:I7"/>
    <mergeCell ref="J4:J7"/>
    <mergeCell ref="R4:S6"/>
    <mergeCell ref="T4:U6"/>
    <mergeCell ref="V4:V7"/>
    <mergeCell ref="W4:W7"/>
  </mergeCells>
  <phoneticPr fontId="2"/>
  <pageMargins left="0.7" right="0.7" top="0.75" bottom="0.75" header="0.3" footer="0.3"/>
  <pageSetup paperSize="9" scale="46" orientation="landscape" r:id="rId1"/>
  <headerFooter>
    <oddHeader>&amp;LTKCA015&amp;C&amp;12特定健診・特定保健指導実施結果集計表（県集計）
（平成30年度）
&amp;R令和元年11月15日作成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55"/>
  <sheetViews>
    <sheetView topLeftCell="B1" zoomScaleNormal="100" workbookViewId="0">
      <selection activeCell="I18" sqref="I18"/>
    </sheetView>
  </sheetViews>
  <sheetFormatPr defaultRowHeight="13.5" x14ac:dyDescent="0.15"/>
  <cols>
    <col min="1" max="1" width="8.5" style="25" customWidth="1"/>
    <col min="2" max="2" width="32.625" style="26" customWidth="1"/>
    <col min="3" max="3" width="17.375" style="1" bestFit="1" customWidth="1"/>
    <col min="4" max="4" width="10.875" style="2" customWidth="1"/>
    <col min="5" max="5" width="10.875" style="3" customWidth="1"/>
    <col min="6" max="9" width="10.875" style="2" customWidth="1"/>
    <col min="10" max="10" width="10.875" style="3" customWidth="1"/>
    <col min="11" max="13" width="10.875" style="2" customWidth="1"/>
    <col min="14" max="14" width="10.875" style="3" customWidth="1"/>
    <col min="15" max="15" width="10.875" style="2" customWidth="1"/>
    <col min="16" max="16" width="10.875" style="3" customWidth="1"/>
    <col min="17" max="18" width="10.875" style="2" customWidth="1"/>
    <col min="19" max="19" width="10.875" style="3" customWidth="1"/>
    <col min="20" max="20" width="10.875" style="2" customWidth="1"/>
    <col min="21" max="21" width="10.875" style="3" customWidth="1"/>
    <col min="22" max="23" width="10.875" style="2" customWidth="1"/>
    <col min="24" max="24" width="10.875" style="26" customWidth="1"/>
    <col min="25" max="256" width="9" style="6"/>
    <col min="257" max="257" width="8.5" style="6" customWidth="1"/>
    <col min="258" max="258" width="32.625" style="6" customWidth="1"/>
    <col min="259" max="259" width="17.375" style="6" bestFit="1" customWidth="1"/>
    <col min="260" max="280" width="10.875" style="6" customWidth="1"/>
    <col min="281" max="512" width="9" style="6"/>
    <col min="513" max="513" width="8.5" style="6" customWidth="1"/>
    <col min="514" max="514" width="32.625" style="6" customWidth="1"/>
    <col min="515" max="515" width="17.375" style="6" bestFit="1" customWidth="1"/>
    <col min="516" max="536" width="10.875" style="6" customWidth="1"/>
    <col min="537" max="768" width="9" style="6"/>
    <col min="769" max="769" width="8.5" style="6" customWidth="1"/>
    <col min="770" max="770" width="32.625" style="6" customWidth="1"/>
    <col min="771" max="771" width="17.375" style="6" bestFit="1" customWidth="1"/>
    <col min="772" max="792" width="10.875" style="6" customWidth="1"/>
    <col min="793" max="1024" width="9" style="6"/>
    <col min="1025" max="1025" width="8.5" style="6" customWidth="1"/>
    <col min="1026" max="1026" width="32.625" style="6" customWidth="1"/>
    <col min="1027" max="1027" width="17.375" style="6" bestFit="1" customWidth="1"/>
    <col min="1028" max="1048" width="10.875" style="6" customWidth="1"/>
    <col min="1049" max="1280" width="9" style="6"/>
    <col min="1281" max="1281" width="8.5" style="6" customWidth="1"/>
    <col min="1282" max="1282" width="32.625" style="6" customWidth="1"/>
    <col min="1283" max="1283" width="17.375" style="6" bestFit="1" customWidth="1"/>
    <col min="1284" max="1304" width="10.875" style="6" customWidth="1"/>
    <col min="1305" max="1536" width="9" style="6"/>
    <col min="1537" max="1537" width="8.5" style="6" customWidth="1"/>
    <col min="1538" max="1538" width="32.625" style="6" customWidth="1"/>
    <col min="1539" max="1539" width="17.375" style="6" bestFit="1" customWidth="1"/>
    <col min="1540" max="1560" width="10.875" style="6" customWidth="1"/>
    <col min="1561" max="1792" width="9" style="6"/>
    <col min="1793" max="1793" width="8.5" style="6" customWidth="1"/>
    <col min="1794" max="1794" width="32.625" style="6" customWidth="1"/>
    <col min="1795" max="1795" width="17.375" style="6" bestFit="1" customWidth="1"/>
    <col min="1796" max="1816" width="10.875" style="6" customWidth="1"/>
    <col min="1817" max="2048" width="9" style="6"/>
    <col min="2049" max="2049" width="8.5" style="6" customWidth="1"/>
    <col min="2050" max="2050" width="32.625" style="6" customWidth="1"/>
    <col min="2051" max="2051" width="17.375" style="6" bestFit="1" customWidth="1"/>
    <col min="2052" max="2072" width="10.875" style="6" customWidth="1"/>
    <col min="2073" max="2304" width="9" style="6"/>
    <col min="2305" max="2305" width="8.5" style="6" customWidth="1"/>
    <col min="2306" max="2306" width="32.625" style="6" customWidth="1"/>
    <col min="2307" max="2307" width="17.375" style="6" bestFit="1" customWidth="1"/>
    <col min="2308" max="2328" width="10.875" style="6" customWidth="1"/>
    <col min="2329" max="2560" width="9" style="6"/>
    <col min="2561" max="2561" width="8.5" style="6" customWidth="1"/>
    <col min="2562" max="2562" width="32.625" style="6" customWidth="1"/>
    <col min="2563" max="2563" width="17.375" style="6" bestFit="1" customWidth="1"/>
    <col min="2564" max="2584" width="10.875" style="6" customWidth="1"/>
    <col min="2585" max="2816" width="9" style="6"/>
    <col min="2817" max="2817" width="8.5" style="6" customWidth="1"/>
    <col min="2818" max="2818" width="32.625" style="6" customWidth="1"/>
    <col min="2819" max="2819" width="17.375" style="6" bestFit="1" customWidth="1"/>
    <col min="2820" max="2840" width="10.875" style="6" customWidth="1"/>
    <col min="2841" max="3072" width="9" style="6"/>
    <col min="3073" max="3073" width="8.5" style="6" customWidth="1"/>
    <col min="3074" max="3074" width="32.625" style="6" customWidth="1"/>
    <col min="3075" max="3075" width="17.375" style="6" bestFit="1" customWidth="1"/>
    <col min="3076" max="3096" width="10.875" style="6" customWidth="1"/>
    <col min="3097" max="3328" width="9" style="6"/>
    <col min="3329" max="3329" width="8.5" style="6" customWidth="1"/>
    <col min="3330" max="3330" width="32.625" style="6" customWidth="1"/>
    <col min="3331" max="3331" width="17.375" style="6" bestFit="1" customWidth="1"/>
    <col min="3332" max="3352" width="10.875" style="6" customWidth="1"/>
    <col min="3353" max="3584" width="9" style="6"/>
    <col min="3585" max="3585" width="8.5" style="6" customWidth="1"/>
    <col min="3586" max="3586" width="32.625" style="6" customWidth="1"/>
    <col min="3587" max="3587" width="17.375" style="6" bestFit="1" customWidth="1"/>
    <col min="3588" max="3608" width="10.875" style="6" customWidth="1"/>
    <col min="3609" max="3840" width="9" style="6"/>
    <col min="3841" max="3841" width="8.5" style="6" customWidth="1"/>
    <col min="3842" max="3842" width="32.625" style="6" customWidth="1"/>
    <col min="3843" max="3843" width="17.375" style="6" bestFit="1" customWidth="1"/>
    <col min="3844" max="3864" width="10.875" style="6" customWidth="1"/>
    <col min="3865" max="4096" width="9" style="6"/>
    <col min="4097" max="4097" width="8.5" style="6" customWidth="1"/>
    <col min="4098" max="4098" width="32.625" style="6" customWidth="1"/>
    <col min="4099" max="4099" width="17.375" style="6" bestFit="1" customWidth="1"/>
    <col min="4100" max="4120" width="10.875" style="6" customWidth="1"/>
    <col min="4121" max="4352" width="9" style="6"/>
    <col min="4353" max="4353" width="8.5" style="6" customWidth="1"/>
    <col min="4354" max="4354" width="32.625" style="6" customWidth="1"/>
    <col min="4355" max="4355" width="17.375" style="6" bestFit="1" customWidth="1"/>
    <col min="4356" max="4376" width="10.875" style="6" customWidth="1"/>
    <col min="4377" max="4608" width="9" style="6"/>
    <col min="4609" max="4609" width="8.5" style="6" customWidth="1"/>
    <col min="4610" max="4610" width="32.625" style="6" customWidth="1"/>
    <col min="4611" max="4611" width="17.375" style="6" bestFit="1" customWidth="1"/>
    <col min="4612" max="4632" width="10.875" style="6" customWidth="1"/>
    <col min="4633" max="4864" width="9" style="6"/>
    <col min="4865" max="4865" width="8.5" style="6" customWidth="1"/>
    <col min="4866" max="4866" width="32.625" style="6" customWidth="1"/>
    <col min="4867" max="4867" width="17.375" style="6" bestFit="1" customWidth="1"/>
    <col min="4868" max="4888" width="10.875" style="6" customWidth="1"/>
    <col min="4889" max="5120" width="9" style="6"/>
    <col min="5121" max="5121" width="8.5" style="6" customWidth="1"/>
    <col min="5122" max="5122" width="32.625" style="6" customWidth="1"/>
    <col min="5123" max="5123" width="17.375" style="6" bestFit="1" customWidth="1"/>
    <col min="5124" max="5144" width="10.875" style="6" customWidth="1"/>
    <col min="5145" max="5376" width="9" style="6"/>
    <col min="5377" max="5377" width="8.5" style="6" customWidth="1"/>
    <col min="5378" max="5378" width="32.625" style="6" customWidth="1"/>
    <col min="5379" max="5379" width="17.375" style="6" bestFit="1" customWidth="1"/>
    <col min="5380" max="5400" width="10.875" style="6" customWidth="1"/>
    <col min="5401" max="5632" width="9" style="6"/>
    <col min="5633" max="5633" width="8.5" style="6" customWidth="1"/>
    <col min="5634" max="5634" width="32.625" style="6" customWidth="1"/>
    <col min="5635" max="5635" width="17.375" style="6" bestFit="1" customWidth="1"/>
    <col min="5636" max="5656" width="10.875" style="6" customWidth="1"/>
    <col min="5657" max="5888" width="9" style="6"/>
    <col min="5889" max="5889" width="8.5" style="6" customWidth="1"/>
    <col min="5890" max="5890" width="32.625" style="6" customWidth="1"/>
    <col min="5891" max="5891" width="17.375" style="6" bestFit="1" customWidth="1"/>
    <col min="5892" max="5912" width="10.875" style="6" customWidth="1"/>
    <col min="5913" max="6144" width="9" style="6"/>
    <col min="6145" max="6145" width="8.5" style="6" customWidth="1"/>
    <col min="6146" max="6146" width="32.625" style="6" customWidth="1"/>
    <col min="6147" max="6147" width="17.375" style="6" bestFit="1" customWidth="1"/>
    <col min="6148" max="6168" width="10.875" style="6" customWidth="1"/>
    <col min="6169" max="6400" width="9" style="6"/>
    <col min="6401" max="6401" width="8.5" style="6" customWidth="1"/>
    <col min="6402" max="6402" width="32.625" style="6" customWidth="1"/>
    <col min="6403" max="6403" width="17.375" style="6" bestFit="1" customWidth="1"/>
    <col min="6404" max="6424" width="10.875" style="6" customWidth="1"/>
    <col min="6425" max="6656" width="9" style="6"/>
    <col min="6657" max="6657" width="8.5" style="6" customWidth="1"/>
    <col min="6658" max="6658" width="32.625" style="6" customWidth="1"/>
    <col min="6659" max="6659" width="17.375" style="6" bestFit="1" customWidth="1"/>
    <col min="6660" max="6680" width="10.875" style="6" customWidth="1"/>
    <col min="6681" max="6912" width="9" style="6"/>
    <col min="6913" max="6913" width="8.5" style="6" customWidth="1"/>
    <col min="6914" max="6914" width="32.625" style="6" customWidth="1"/>
    <col min="6915" max="6915" width="17.375" style="6" bestFit="1" customWidth="1"/>
    <col min="6916" max="6936" width="10.875" style="6" customWidth="1"/>
    <col min="6937" max="7168" width="9" style="6"/>
    <col min="7169" max="7169" width="8.5" style="6" customWidth="1"/>
    <col min="7170" max="7170" width="32.625" style="6" customWidth="1"/>
    <col min="7171" max="7171" width="17.375" style="6" bestFit="1" customWidth="1"/>
    <col min="7172" max="7192" width="10.875" style="6" customWidth="1"/>
    <col min="7193" max="7424" width="9" style="6"/>
    <col min="7425" max="7425" width="8.5" style="6" customWidth="1"/>
    <col min="7426" max="7426" width="32.625" style="6" customWidth="1"/>
    <col min="7427" max="7427" width="17.375" style="6" bestFit="1" customWidth="1"/>
    <col min="7428" max="7448" width="10.875" style="6" customWidth="1"/>
    <col min="7449" max="7680" width="9" style="6"/>
    <col min="7681" max="7681" width="8.5" style="6" customWidth="1"/>
    <col min="7682" max="7682" width="32.625" style="6" customWidth="1"/>
    <col min="7683" max="7683" width="17.375" style="6" bestFit="1" customWidth="1"/>
    <col min="7684" max="7704" width="10.875" style="6" customWidth="1"/>
    <col min="7705" max="7936" width="9" style="6"/>
    <col min="7937" max="7937" width="8.5" style="6" customWidth="1"/>
    <col min="7938" max="7938" width="32.625" style="6" customWidth="1"/>
    <col min="7939" max="7939" width="17.375" style="6" bestFit="1" customWidth="1"/>
    <col min="7940" max="7960" width="10.875" style="6" customWidth="1"/>
    <col min="7961" max="8192" width="9" style="6"/>
    <col min="8193" max="8193" width="8.5" style="6" customWidth="1"/>
    <col min="8194" max="8194" width="32.625" style="6" customWidth="1"/>
    <col min="8195" max="8195" width="17.375" style="6" bestFit="1" customWidth="1"/>
    <col min="8196" max="8216" width="10.875" style="6" customWidth="1"/>
    <col min="8217" max="8448" width="9" style="6"/>
    <col min="8449" max="8449" width="8.5" style="6" customWidth="1"/>
    <col min="8450" max="8450" width="32.625" style="6" customWidth="1"/>
    <col min="8451" max="8451" width="17.375" style="6" bestFit="1" customWidth="1"/>
    <col min="8452" max="8472" width="10.875" style="6" customWidth="1"/>
    <col min="8473" max="8704" width="9" style="6"/>
    <col min="8705" max="8705" width="8.5" style="6" customWidth="1"/>
    <col min="8706" max="8706" width="32.625" style="6" customWidth="1"/>
    <col min="8707" max="8707" width="17.375" style="6" bestFit="1" customWidth="1"/>
    <col min="8708" max="8728" width="10.875" style="6" customWidth="1"/>
    <col min="8729" max="8960" width="9" style="6"/>
    <col min="8961" max="8961" width="8.5" style="6" customWidth="1"/>
    <col min="8962" max="8962" width="32.625" style="6" customWidth="1"/>
    <col min="8963" max="8963" width="17.375" style="6" bestFit="1" customWidth="1"/>
    <col min="8964" max="8984" width="10.875" style="6" customWidth="1"/>
    <col min="8985" max="9216" width="9" style="6"/>
    <col min="9217" max="9217" width="8.5" style="6" customWidth="1"/>
    <col min="9218" max="9218" width="32.625" style="6" customWidth="1"/>
    <col min="9219" max="9219" width="17.375" style="6" bestFit="1" customWidth="1"/>
    <col min="9220" max="9240" width="10.875" style="6" customWidth="1"/>
    <col min="9241" max="9472" width="9" style="6"/>
    <col min="9473" max="9473" width="8.5" style="6" customWidth="1"/>
    <col min="9474" max="9474" width="32.625" style="6" customWidth="1"/>
    <col min="9475" max="9475" width="17.375" style="6" bestFit="1" customWidth="1"/>
    <col min="9476" max="9496" width="10.875" style="6" customWidth="1"/>
    <col min="9497" max="9728" width="9" style="6"/>
    <col min="9729" max="9729" width="8.5" style="6" customWidth="1"/>
    <col min="9730" max="9730" width="32.625" style="6" customWidth="1"/>
    <col min="9731" max="9731" width="17.375" style="6" bestFit="1" customWidth="1"/>
    <col min="9732" max="9752" width="10.875" style="6" customWidth="1"/>
    <col min="9753" max="9984" width="9" style="6"/>
    <col min="9985" max="9985" width="8.5" style="6" customWidth="1"/>
    <col min="9986" max="9986" width="32.625" style="6" customWidth="1"/>
    <col min="9987" max="9987" width="17.375" style="6" bestFit="1" customWidth="1"/>
    <col min="9988" max="10008" width="10.875" style="6" customWidth="1"/>
    <col min="10009" max="10240" width="9" style="6"/>
    <col min="10241" max="10241" width="8.5" style="6" customWidth="1"/>
    <col min="10242" max="10242" width="32.625" style="6" customWidth="1"/>
    <col min="10243" max="10243" width="17.375" style="6" bestFit="1" customWidth="1"/>
    <col min="10244" max="10264" width="10.875" style="6" customWidth="1"/>
    <col min="10265" max="10496" width="9" style="6"/>
    <col min="10497" max="10497" width="8.5" style="6" customWidth="1"/>
    <col min="10498" max="10498" width="32.625" style="6" customWidth="1"/>
    <col min="10499" max="10499" width="17.375" style="6" bestFit="1" customWidth="1"/>
    <col min="10500" max="10520" width="10.875" style="6" customWidth="1"/>
    <col min="10521" max="10752" width="9" style="6"/>
    <col min="10753" max="10753" width="8.5" style="6" customWidth="1"/>
    <col min="10754" max="10754" width="32.625" style="6" customWidth="1"/>
    <col min="10755" max="10755" width="17.375" style="6" bestFit="1" customWidth="1"/>
    <col min="10756" max="10776" width="10.875" style="6" customWidth="1"/>
    <col min="10777" max="11008" width="9" style="6"/>
    <col min="11009" max="11009" width="8.5" style="6" customWidth="1"/>
    <col min="11010" max="11010" width="32.625" style="6" customWidth="1"/>
    <col min="11011" max="11011" width="17.375" style="6" bestFit="1" customWidth="1"/>
    <col min="11012" max="11032" width="10.875" style="6" customWidth="1"/>
    <col min="11033" max="11264" width="9" style="6"/>
    <col min="11265" max="11265" width="8.5" style="6" customWidth="1"/>
    <col min="11266" max="11266" width="32.625" style="6" customWidth="1"/>
    <col min="11267" max="11267" width="17.375" style="6" bestFit="1" customWidth="1"/>
    <col min="11268" max="11288" width="10.875" style="6" customWidth="1"/>
    <col min="11289" max="11520" width="9" style="6"/>
    <col min="11521" max="11521" width="8.5" style="6" customWidth="1"/>
    <col min="11522" max="11522" width="32.625" style="6" customWidth="1"/>
    <col min="11523" max="11523" width="17.375" style="6" bestFit="1" customWidth="1"/>
    <col min="11524" max="11544" width="10.875" style="6" customWidth="1"/>
    <col min="11545" max="11776" width="9" style="6"/>
    <col min="11777" max="11777" width="8.5" style="6" customWidth="1"/>
    <col min="11778" max="11778" width="32.625" style="6" customWidth="1"/>
    <col min="11779" max="11779" width="17.375" style="6" bestFit="1" customWidth="1"/>
    <col min="11780" max="11800" width="10.875" style="6" customWidth="1"/>
    <col min="11801" max="12032" width="9" style="6"/>
    <col min="12033" max="12033" width="8.5" style="6" customWidth="1"/>
    <col min="12034" max="12034" width="32.625" style="6" customWidth="1"/>
    <col min="12035" max="12035" width="17.375" style="6" bestFit="1" customWidth="1"/>
    <col min="12036" max="12056" width="10.875" style="6" customWidth="1"/>
    <col min="12057" max="12288" width="9" style="6"/>
    <col min="12289" max="12289" width="8.5" style="6" customWidth="1"/>
    <col min="12290" max="12290" width="32.625" style="6" customWidth="1"/>
    <col min="12291" max="12291" width="17.375" style="6" bestFit="1" customWidth="1"/>
    <col min="12292" max="12312" width="10.875" style="6" customWidth="1"/>
    <col min="12313" max="12544" width="9" style="6"/>
    <col min="12545" max="12545" width="8.5" style="6" customWidth="1"/>
    <col min="12546" max="12546" width="32.625" style="6" customWidth="1"/>
    <col min="12547" max="12547" width="17.375" style="6" bestFit="1" customWidth="1"/>
    <col min="12548" max="12568" width="10.875" style="6" customWidth="1"/>
    <col min="12569" max="12800" width="9" style="6"/>
    <col min="12801" max="12801" width="8.5" style="6" customWidth="1"/>
    <col min="12802" max="12802" width="32.625" style="6" customWidth="1"/>
    <col min="12803" max="12803" width="17.375" style="6" bestFit="1" customWidth="1"/>
    <col min="12804" max="12824" width="10.875" style="6" customWidth="1"/>
    <col min="12825" max="13056" width="9" style="6"/>
    <col min="13057" max="13057" width="8.5" style="6" customWidth="1"/>
    <col min="13058" max="13058" width="32.625" style="6" customWidth="1"/>
    <col min="13059" max="13059" width="17.375" style="6" bestFit="1" customWidth="1"/>
    <col min="13060" max="13080" width="10.875" style="6" customWidth="1"/>
    <col min="13081" max="13312" width="9" style="6"/>
    <col min="13313" max="13313" width="8.5" style="6" customWidth="1"/>
    <col min="13314" max="13314" width="32.625" style="6" customWidth="1"/>
    <col min="13315" max="13315" width="17.375" style="6" bestFit="1" customWidth="1"/>
    <col min="13316" max="13336" width="10.875" style="6" customWidth="1"/>
    <col min="13337" max="13568" width="9" style="6"/>
    <col min="13569" max="13569" width="8.5" style="6" customWidth="1"/>
    <col min="13570" max="13570" width="32.625" style="6" customWidth="1"/>
    <col min="13571" max="13571" width="17.375" style="6" bestFit="1" customWidth="1"/>
    <col min="13572" max="13592" width="10.875" style="6" customWidth="1"/>
    <col min="13593" max="13824" width="9" style="6"/>
    <col min="13825" max="13825" width="8.5" style="6" customWidth="1"/>
    <col min="13826" max="13826" width="32.625" style="6" customWidth="1"/>
    <col min="13827" max="13827" width="17.375" style="6" bestFit="1" customWidth="1"/>
    <col min="13828" max="13848" width="10.875" style="6" customWidth="1"/>
    <col min="13849" max="14080" width="9" style="6"/>
    <col min="14081" max="14081" width="8.5" style="6" customWidth="1"/>
    <col min="14082" max="14082" width="32.625" style="6" customWidth="1"/>
    <col min="14083" max="14083" width="17.375" style="6" bestFit="1" customWidth="1"/>
    <col min="14084" max="14104" width="10.875" style="6" customWidth="1"/>
    <col min="14105" max="14336" width="9" style="6"/>
    <col min="14337" max="14337" width="8.5" style="6" customWidth="1"/>
    <col min="14338" max="14338" width="32.625" style="6" customWidth="1"/>
    <col min="14339" max="14339" width="17.375" style="6" bestFit="1" customWidth="1"/>
    <col min="14340" max="14360" width="10.875" style="6" customWidth="1"/>
    <col min="14361" max="14592" width="9" style="6"/>
    <col min="14593" max="14593" width="8.5" style="6" customWidth="1"/>
    <col min="14594" max="14594" width="32.625" style="6" customWidth="1"/>
    <col min="14595" max="14595" width="17.375" style="6" bestFit="1" customWidth="1"/>
    <col min="14596" max="14616" width="10.875" style="6" customWidth="1"/>
    <col min="14617" max="14848" width="9" style="6"/>
    <col min="14849" max="14849" width="8.5" style="6" customWidth="1"/>
    <col min="14850" max="14850" width="32.625" style="6" customWidth="1"/>
    <col min="14851" max="14851" width="17.375" style="6" bestFit="1" customWidth="1"/>
    <col min="14852" max="14872" width="10.875" style="6" customWidth="1"/>
    <col min="14873" max="15104" width="9" style="6"/>
    <col min="15105" max="15105" width="8.5" style="6" customWidth="1"/>
    <col min="15106" max="15106" width="32.625" style="6" customWidth="1"/>
    <col min="15107" max="15107" width="17.375" style="6" bestFit="1" customWidth="1"/>
    <col min="15108" max="15128" width="10.875" style="6" customWidth="1"/>
    <col min="15129" max="15360" width="9" style="6"/>
    <col min="15361" max="15361" width="8.5" style="6" customWidth="1"/>
    <col min="15362" max="15362" width="32.625" style="6" customWidth="1"/>
    <col min="15363" max="15363" width="17.375" style="6" bestFit="1" customWidth="1"/>
    <col min="15364" max="15384" width="10.875" style="6" customWidth="1"/>
    <col min="15385" max="15616" width="9" style="6"/>
    <col min="15617" max="15617" width="8.5" style="6" customWidth="1"/>
    <col min="15618" max="15618" width="32.625" style="6" customWidth="1"/>
    <col min="15619" max="15619" width="17.375" style="6" bestFit="1" customWidth="1"/>
    <col min="15620" max="15640" width="10.875" style="6" customWidth="1"/>
    <col min="15641" max="15872" width="9" style="6"/>
    <col min="15873" max="15873" width="8.5" style="6" customWidth="1"/>
    <col min="15874" max="15874" width="32.625" style="6" customWidth="1"/>
    <col min="15875" max="15875" width="17.375" style="6" bestFit="1" customWidth="1"/>
    <col min="15876" max="15896" width="10.875" style="6" customWidth="1"/>
    <col min="15897" max="16128" width="9" style="6"/>
    <col min="16129" max="16129" width="8.5" style="6" customWidth="1"/>
    <col min="16130" max="16130" width="32.625" style="6" customWidth="1"/>
    <col min="16131" max="16131" width="17.375" style="6" bestFit="1" customWidth="1"/>
    <col min="16132" max="16152" width="10.875" style="6" customWidth="1"/>
    <col min="16153" max="16384" width="9" style="6"/>
  </cols>
  <sheetData>
    <row r="1" spans="1:24" x14ac:dyDescent="0.15">
      <c r="A1" s="29" t="s">
        <v>81</v>
      </c>
      <c r="B1" s="29"/>
      <c r="V1" s="4"/>
      <c r="W1" s="4"/>
      <c r="X1" s="5"/>
    </row>
    <row r="2" spans="1:24" x14ac:dyDescent="0.15">
      <c r="A2" s="41" t="s">
        <v>1</v>
      </c>
      <c r="B2" s="42"/>
      <c r="C2" s="44" t="s">
        <v>2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6"/>
      <c r="W2" s="46"/>
      <c r="X2" s="47"/>
    </row>
    <row r="3" spans="1:24" s="10" customFormat="1" x14ac:dyDescent="0.15">
      <c r="A3" s="42"/>
      <c r="B3" s="42"/>
      <c r="C3" s="7">
        <v>1</v>
      </c>
      <c r="D3" s="8">
        <v>30</v>
      </c>
      <c r="E3" s="9">
        <v>31</v>
      </c>
      <c r="F3" s="8">
        <v>32</v>
      </c>
      <c r="G3" s="8">
        <v>33</v>
      </c>
      <c r="H3" s="8">
        <v>34</v>
      </c>
      <c r="I3" s="8">
        <v>35</v>
      </c>
      <c r="J3" s="8">
        <v>36</v>
      </c>
      <c r="K3" s="8">
        <v>37</v>
      </c>
      <c r="L3" s="8">
        <v>38</v>
      </c>
      <c r="M3" s="8">
        <v>39</v>
      </c>
      <c r="N3" s="8">
        <v>40</v>
      </c>
      <c r="O3" s="8">
        <v>41</v>
      </c>
      <c r="P3" s="8">
        <v>42</v>
      </c>
      <c r="Q3" s="8">
        <v>43</v>
      </c>
      <c r="R3" s="8">
        <v>44</v>
      </c>
      <c r="S3" s="8">
        <v>45</v>
      </c>
      <c r="T3" s="8">
        <v>46</v>
      </c>
      <c r="U3" s="8">
        <v>47</v>
      </c>
      <c r="V3" s="8">
        <v>48</v>
      </c>
      <c r="W3" s="8">
        <v>49</v>
      </c>
      <c r="X3" s="8">
        <v>50</v>
      </c>
    </row>
    <row r="4" spans="1:24" ht="13.5" customHeight="1" x14ac:dyDescent="0.15">
      <c r="A4" s="42"/>
      <c r="B4" s="42"/>
      <c r="C4" s="48" t="s">
        <v>3</v>
      </c>
      <c r="D4" s="50" t="s">
        <v>4</v>
      </c>
      <c r="E4" s="51"/>
      <c r="F4" s="38" t="s">
        <v>5</v>
      </c>
      <c r="G4" s="31" t="s">
        <v>72</v>
      </c>
      <c r="H4" s="31" t="s">
        <v>82</v>
      </c>
      <c r="I4" s="31" t="s">
        <v>83</v>
      </c>
      <c r="J4" s="32" t="s">
        <v>84</v>
      </c>
      <c r="K4" s="31" t="s">
        <v>75</v>
      </c>
      <c r="L4" s="31" t="s">
        <v>85</v>
      </c>
      <c r="M4" s="31" t="s">
        <v>86</v>
      </c>
      <c r="N4" s="32" t="s">
        <v>13</v>
      </c>
      <c r="O4" s="60" t="s">
        <v>14</v>
      </c>
      <c r="P4" s="35"/>
      <c r="Q4" s="38" t="s">
        <v>15</v>
      </c>
      <c r="R4" s="60" t="s">
        <v>16</v>
      </c>
      <c r="S4" s="35"/>
      <c r="T4" s="60" t="s">
        <v>17</v>
      </c>
      <c r="U4" s="57"/>
      <c r="V4" s="59" t="s">
        <v>18</v>
      </c>
      <c r="W4" s="59" t="s">
        <v>19</v>
      </c>
      <c r="X4" s="28" t="s">
        <v>20</v>
      </c>
    </row>
    <row r="5" spans="1:24" ht="13.5" customHeight="1" x14ac:dyDescent="0.15">
      <c r="A5" s="42"/>
      <c r="B5" s="42"/>
      <c r="C5" s="48"/>
      <c r="D5" s="52"/>
      <c r="E5" s="53"/>
      <c r="F5" s="39"/>
      <c r="G5" s="31"/>
      <c r="H5" s="31"/>
      <c r="I5" s="31"/>
      <c r="J5" s="33"/>
      <c r="K5" s="31"/>
      <c r="L5" s="31"/>
      <c r="M5" s="31"/>
      <c r="N5" s="33"/>
      <c r="O5" s="36"/>
      <c r="P5" s="37"/>
      <c r="Q5" s="39"/>
      <c r="R5" s="36"/>
      <c r="S5" s="37"/>
      <c r="T5" s="36"/>
      <c r="U5" s="58"/>
      <c r="V5" s="59"/>
      <c r="W5" s="59"/>
      <c r="X5" s="28"/>
    </row>
    <row r="6" spans="1:24" x14ac:dyDescent="0.15">
      <c r="A6" s="42"/>
      <c r="B6" s="42"/>
      <c r="C6" s="48"/>
      <c r="D6" s="52"/>
      <c r="E6" s="53"/>
      <c r="F6" s="39"/>
      <c r="G6" s="31"/>
      <c r="H6" s="31"/>
      <c r="I6" s="31"/>
      <c r="J6" s="33"/>
      <c r="K6" s="31"/>
      <c r="L6" s="31"/>
      <c r="M6" s="31"/>
      <c r="N6" s="33"/>
      <c r="O6" s="36"/>
      <c r="P6" s="37"/>
      <c r="Q6" s="39"/>
      <c r="R6" s="36"/>
      <c r="S6" s="37"/>
      <c r="T6" s="36"/>
      <c r="U6" s="58"/>
      <c r="V6" s="59"/>
      <c r="W6" s="59"/>
      <c r="X6" s="28"/>
    </row>
    <row r="7" spans="1:24" s="10" customFormat="1" ht="40.5" customHeight="1" x14ac:dyDescent="0.15">
      <c r="A7" s="43"/>
      <c r="B7" s="43"/>
      <c r="C7" s="49"/>
      <c r="D7" s="11"/>
      <c r="E7" s="12" t="s">
        <v>21</v>
      </c>
      <c r="F7" s="39"/>
      <c r="G7" s="31"/>
      <c r="H7" s="31"/>
      <c r="I7" s="31"/>
      <c r="J7" s="33"/>
      <c r="K7" s="31"/>
      <c r="L7" s="31"/>
      <c r="M7" s="31"/>
      <c r="N7" s="33"/>
      <c r="O7" s="13"/>
      <c r="P7" s="14" t="s">
        <v>22</v>
      </c>
      <c r="Q7" s="39"/>
      <c r="R7" s="13"/>
      <c r="S7" s="14" t="s">
        <v>22</v>
      </c>
      <c r="T7" s="13"/>
      <c r="U7" s="15" t="s">
        <v>22</v>
      </c>
      <c r="V7" s="61"/>
      <c r="W7" s="61"/>
      <c r="X7" s="62"/>
    </row>
    <row r="8" spans="1:24" x14ac:dyDescent="0.15">
      <c r="A8" s="29" t="s">
        <v>23</v>
      </c>
      <c r="B8" s="30"/>
      <c r="C8" s="16">
        <f>SUM(C9:C55)</f>
        <v>308569</v>
      </c>
      <c r="D8" s="16">
        <f>SUM(D9:D55)</f>
        <v>8446</v>
      </c>
      <c r="E8" s="17">
        <f>IF(C8=0,"0.0%",D8/C8)</f>
        <v>2.7371511720231133E-2</v>
      </c>
      <c r="F8" s="16">
        <f>SUM(F9:F55)</f>
        <v>9318</v>
      </c>
      <c r="G8" s="16">
        <f>SUM(G9:G55)</f>
        <v>1543</v>
      </c>
      <c r="H8" s="16">
        <f>SUM(H9:H55)</f>
        <v>3</v>
      </c>
      <c r="I8" s="16">
        <f>SUM(I9:I55)</f>
        <v>0</v>
      </c>
      <c r="J8" s="17">
        <f>IF(D8=0,"0.0%",(G8+H8+I8)/D8)</f>
        <v>0.18304522851053753</v>
      </c>
      <c r="K8" s="16">
        <f>SUM(K9:K55)</f>
        <v>713</v>
      </c>
      <c r="L8" s="16">
        <f>SUM(L9:L55)</f>
        <v>2</v>
      </c>
      <c r="M8" s="16">
        <f>SUM(M9:M55)</f>
        <v>0</v>
      </c>
      <c r="N8" s="17">
        <f>IF(D8=0,"0.0%",(K8+L8+M8)/D8)</f>
        <v>8.4655458205067494E-2</v>
      </c>
      <c r="O8" s="16">
        <f>SUM(O9:O55)</f>
        <v>27013</v>
      </c>
      <c r="P8" s="17">
        <f>IF(C8=0,"0.0%",O8/C8)</f>
        <v>8.7542818624035471E-2</v>
      </c>
      <c r="Q8" s="16">
        <f>SUM(Q9:Q55)</f>
        <v>55575</v>
      </c>
      <c r="R8" s="16">
        <f>SUM(R9:R55)</f>
        <v>8182</v>
      </c>
      <c r="S8" s="17">
        <f>IF(O8=0,"0.0%",R8/O8)</f>
        <v>0.30289120053307667</v>
      </c>
      <c r="T8" s="16">
        <f>SUM(T9:T55)</f>
        <v>7503</v>
      </c>
      <c r="U8" s="17">
        <f>IF(O8=0,"0.0%",T8/O8)</f>
        <v>0.27775515492540631</v>
      </c>
      <c r="V8" s="16">
        <f>SUM(V9:V55)</f>
        <v>35459</v>
      </c>
      <c r="W8" s="16">
        <f>SUM(W9:W55)</f>
        <v>8218</v>
      </c>
      <c r="X8" s="18">
        <f>IF(V8=0,"0.0%",W8/V8)</f>
        <v>0.23176062494712202</v>
      </c>
    </row>
    <row r="9" spans="1:24" x14ac:dyDescent="0.15">
      <c r="A9" s="19">
        <v>284000</v>
      </c>
      <c r="B9" s="20" t="s">
        <v>79</v>
      </c>
      <c r="C9" s="21">
        <f>SUM('[1]貼付（TKCA015）'!L161:L170)</f>
        <v>75211</v>
      </c>
      <c r="D9" s="21">
        <f>SUM('[1]貼付（TKCA015）'!M161:M170)</f>
        <v>1646</v>
      </c>
      <c r="E9" s="17">
        <f>IF(C9=0,"0.0%",D9/C9)</f>
        <v>2.188509659491298E-2</v>
      </c>
      <c r="F9" s="21">
        <f>SUM('[1]貼付（TKCA015）'!N161:N170)</f>
        <v>1796</v>
      </c>
      <c r="G9" s="21">
        <f>SUM('[1]貼付（TKCA015）'!O161:O170)</f>
        <v>210</v>
      </c>
      <c r="H9" s="21">
        <v>0</v>
      </c>
      <c r="I9" s="21">
        <v>0</v>
      </c>
      <c r="J9" s="17">
        <f t="shared" ref="J9:J55" si="0">IF(D9=0,"0.0%",(G9+H9+I9)/D9)</f>
        <v>0.12758201701093561</v>
      </c>
      <c r="K9" s="21">
        <f>SUM('[1]貼付（TKCA015）'!P161:P170)</f>
        <v>111</v>
      </c>
      <c r="L9" s="21">
        <v>0</v>
      </c>
      <c r="M9" s="21">
        <v>0</v>
      </c>
      <c r="N9" s="17">
        <f t="shared" ref="N9:N55" si="1">IF(D9=0,"0.0%",(K9+L9+M9)/D9)</f>
        <v>6.7436208991494537E-2</v>
      </c>
      <c r="O9" s="21">
        <f>SUM('[1]貼付（TKCA015）'!Q161:Q170)</f>
        <v>6656</v>
      </c>
      <c r="P9" s="17">
        <f t="shared" ref="P9:P55" si="2">IF(C9=0,"0.0%",O9/C9)</f>
        <v>8.8497693156586135E-2</v>
      </c>
      <c r="Q9" s="21">
        <f>SUM('[1]貼付（TKCA015）'!R161:R170)</f>
        <v>12359</v>
      </c>
      <c r="R9" s="21">
        <f>SUM('[1]貼付（TKCA015）'!S161:S170)</f>
        <v>945</v>
      </c>
      <c r="S9" s="17">
        <f t="shared" ref="S9:S55" si="3">IF(O9=0,"0.0%",R9/O9)</f>
        <v>0.14197716346153846</v>
      </c>
      <c r="T9" s="21">
        <f>SUM('[1]貼付（TKCA015）'!T161:T170)</f>
        <v>805</v>
      </c>
      <c r="U9" s="17">
        <f t="shared" ref="U9:U55" si="4">IF(O9=0,"0.0%",T9/O9)</f>
        <v>0.12094350961538461</v>
      </c>
      <c r="V9" s="16">
        <f t="shared" ref="V9:V55" si="5">D9+O9</f>
        <v>8302</v>
      </c>
      <c r="W9" s="16">
        <f>K9+L9+M9+T9</f>
        <v>916</v>
      </c>
      <c r="X9" s="18">
        <f t="shared" ref="X9:X55" si="6">IF(V9=0,"0.0%",W9/V9)</f>
        <v>0.11033485907010358</v>
      </c>
    </row>
    <row r="10" spans="1:24" x14ac:dyDescent="0.15">
      <c r="A10" s="19">
        <v>280024</v>
      </c>
      <c r="B10" s="20" t="s">
        <v>25</v>
      </c>
      <c r="C10" s="22">
        <f>VLOOKUP(A10,'[1]貼付（TKCA015）'!$J$115:$T$170,3,FALSE)</f>
        <v>27996</v>
      </c>
      <c r="D10" s="22">
        <f>VLOOKUP(A10,'[1]貼付（TKCA015）'!$J$115:$T$170,4,FALSE)</f>
        <v>646</v>
      </c>
      <c r="E10" s="17">
        <f>IF(C10=0,"0.0%",D10/C10)</f>
        <v>2.3074724960708674E-2</v>
      </c>
      <c r="F10" s="22">
        <f>VLOOKUP(A10,'[1]貼付（TKCA015）'!$J$115:$T$170,5,FALSE)</f>
        <v>957</v>
      </c>
      <c r="G10" s="22">
        <f>VLOOKUP(A10,'[1]貼付（TKCA015）'!$J$115:$T$170,6,FALSE)</f>
        <v>41</v>
      </c>
      <c r="H10" s="22">
        <v>0</v>
      </c>
      <c r="I10" s="22">
        <v>0</v>
      </c>
      <c r="J10" s="17">
        <f t="shared" si="0"/>
        <v>6.3467492260061917E-2</v>
      </c>
      <c r="K10" s="22">
        <f>VLOOKUP(A10,'[1]貼付（TKCA015）'!$J$115:$T$170,7,FALSE)</f>
        <v>36</v>
      </c>
      <c r="L10" s="22">
        <v>0</v>
      </c>
      <c r="M10" s="22">
        <v>0</v>
      </c>
      <c r="N10" s="17">
        <f t="shared" si="1"/>
        <v>5.5727554179566562E-2</v>
      </c>
      <c r="O10" s="22">
        <f>VLOOKUP(A10,'[1]貼付（TKCA015）'!$J$115:$T$170,8,FALSE)</f>
        <v>2573</v>
      </c>
      <c r="P10" s="17">
        <f t="shared" si="2"/>
        <v>9.1905986569509934E-2</v>
      </c>
      <c r="Q10" s="22">
        <f>VLOOKUP(A10,'[1]貼付（TKCA015）'!$J$115:$T$170,9,FALSE)</f>
        <v>6160</v>
      </c>
      <c r="R10" s="22">
        <f>VLOOKUP(A10,'[1]貼付（TKCA015）'!$J$115:$T$170,10,FALSE)</f>
        <v>303</v>
      </c>
      <c r="S10" s="17">
        <f t="shared" si="3"/>
        <v>0.11776136805285659</v>
      </c>
      <c r="T10" s="22">
        <f>VLOOKUP(A10,'[1]貼付（TKCA015）'!$J$115:$T$170,11,FALSE)</f>
        <v>342</v>
      </c>
      <c r="U10" s="17">
        <f t="shared" si="4"/>
        <v>0.13291877186164011</v>
      </c>
      <c r="V10" s="16">
        <f t="shared" si="5"/>
        <v>3219</v>
      </c>
      <c r="W10" s="16">
        <f t="shared" ref="W10:W55" si="7">K10+L10+M10+T10</f>
        <v>378</v>
      </c>
      <c r="X10" s="18">
        <f t="shared" si="6"/>
        <v>0.11742777260018639</v>
      </c>
    </row>
    <row r="11" spans="1:24" x14ac:dyDescent="0.15">
      <c r="A11" s="19">
        <v>280032</v>
      </c>
      <c r="B11" s="20" t="s">
        <v>26</v>
      </c>
      <c r="C11" s="22">
        <f>'[1]貼付（尼崎市、男性）'!E8+'[1]貼付（尼崎市、女性）'!E8</f>
        <v>21403</v>
      </c>
      <c r="D11" s="23">
        <f>'[1]貼付（尼崎市、男性）'!E34+'[1]貼付（尼崎市、女性）'!E34</f>
        <v>506</v>
      </c>
      <c r="E11" s="17">
        <f t="shared" ref="E11:E55" si="8">IF(C11=0,"0.0%",D11/C11)</f>
        <v>2.3641545577722748E-2</v>
      </c>
      <c r="F11" s="23">
        <f>'[1]貼付（尼崎市、男性）'!E36+'[1]貼付（尼崎市、女性）'!E36</f>
        <v>732</v>
      </c>
      <c r="G11" s="23">
        <f>'[1]貼付（尼崎市、男性）'!E37+'[1]貼付（尼崎市、女性）'!E37</f>
        <v>349</v>
      </c>
      <c r="H11" s="23">
        <f>'[1]貼付（尼崎市、男性）'!E38+'[1]貼付（尼崎市、女性）'!E38</f>
        <v>0</v>
      </c>
      <c r="I11" s="23">
        <f>'[1]貼付（尼崎市、男性）'!E39+'[1]貼付（尼崎市、女性）'!E39</f>
        <v>0</v>
      </c>
      <c r="J11" s="17">
        <f t="shared" si="0"/>
        <v>0.68972332015810278</v>
      </c>
      <c r="K11" s="23">
        <f>'[1]貼付（尼崎市、男性）'!E41+'[1]貼付（尼崎市、女性）'!E41</f>
        <v>13</v>
      </c>
      <c r="L11" s="23">
        <f>'[1]貼付（尼崎市、男性）'!E42+'[1]貼付（尼崎市、女性）'!E42</f>
        <v>0</v>
      </c>
      <c r="M11" s="23">
        <f>'[1]貼付（尼崎市、男性）'!E43+'[1]貼付（尼崎市、女性）'!E43</f>
        <v>0</v>
      </c>
      <c r="N11" s="17">
        <f t="shared" si="1"/>
        <v>2.5691699604743084E-2</v>
      </c>
      <c r="O11" s="23">
        <f>'[1]貼付（尼崎市、男性）'!E45+'[1]貼付（尼崎市、女性）'!E45</f>
        <v>1685</v>
      </c>
      <c r="P11" s="17">
        <f t="shared" si="2"/>
        <v>7.8727281222258555E-2</v>
      </c>
      <c r="Q11" s="23">
        <f>'[1]貼付（尼崎市、男性）'!E47+'[1]貼付（尼崎市、女性）'!E47</f>
        <v>4423</v>
      </c>
      <c r="R11" s="23">
        <f>'[1]貼付（尼崎市、男性）'!E48+'[1]貼付（尼崎市、女性）'!E48</f>
        <v>1236</v>
      </c>
      <c r="S11" s="17">
        <f t="shared" si="3"/>
        <v>0.73353115727002971</v>
      </c>
      <c r="T11" s="23">
        <f>'[1]貼付（尼崎市、男性）'!E50+'[1]貼付（尼崎市、女性）'!E50</f>
        <v>873</v>
      </c>
      <c r="U11" s="17">
        <f t="shared" si="4"/>
        <v>0.5181008902077151</v>
      </c>
      <c r="V11" s="16">
        <f t="shared" si="5"/>
        <v>2191</v>
      </c>
      <c r="W11" s="16">
        <f t="shared" si="7"/>
        <v>886</v>
      </c>
      <c r="X11" s="18">
        <f t="shared" si="6"/>
        <v>0.40438156093108168</v>
      </c>
    </row>
    <row r="12" spans="1:24" x14ac:dyDescent="0.15">
      <c r="A12" s="19">
        <v>280040</v>
      </c>
      <c r="B12" s="20" t="s">
        <v>27</v>
      </c>
      <c r="C12" s="22">
        <f>VLOOKUP(A12,'[1]貼付（TKCA015）'!$J$117:$T$173,3,FALSE)</f>
        <v>11083</v>
      </c>
      <c r="D12" s="22">
        <f>VLOOKUP(A12,'[1]貼付（TKCA015）'!$J$117:$T$173,4,FALSE)</f>
        <v>235</v>
      </c>
      <c r="E12" s="17">
        <f t="shared" si="8"/>
        <v>2.1203645222412703E-2</v>
      </c>
      <c r="F12" s="22">
        <f>VLOOKUP(A12,'[1]貼付（TKCA015）'!$J$117:$T$173,5,FALSE)</f>
        <v>305</v>
      </c>
      <c r="G12" s="22">
        <f>VLOOKUP(A12,'[1]貼付（TKCA015）'!$J$117:$T$173,6,FALSE)</f>
        <v>22</v>
      </c>
      <c r="H12" s="23">
        <v>0</v>
      </c>
      <c r="I12" s="22">
        <v>0</v>
      </c>
      <c r="J12" s="17">
        <f t="shared" si="0"/>
        <v>9.3617021276595741E-2</v>
      </c>
      <c r="K12" s="22">
        <f>VLOOKUP(A12,'[1]貼付（TKCA015）'!$J$117:$T$173,7,FALSE)</f>
        <v>12</v>
      </c>
      <c r="L12" s="22">
        <v>0</v>
      </c>
      <c r="M12" s="22">
        <v>0</v>
      </c>
      <c r="N12" s="17">
        <f t="shared" si="1"/>
        <v>5.106382978723404E-2</v>
      </c>
      <c r="O12" s="22">
        <f>VLOOKUP(A12,'[1]貼付（TKCA015）'!$J$117:$T$173,8,FALSE)</f>
        <v>1003</v>
      </c>
      <c r="P12" s="17">
        <f t="shared" si="2"/>
        <v>9.049896237480827E-2</v>
      </c>
      <c r="Q12" s="22">
        <f>VLOOKUP(A12,'[1]貼付（TKCA015）'!$J$117:$T$173,9,FALSE)</f>
        <v>2114</v>
      </c>
      <c r="R12" s="22">
        <f>VLOOKUP(A12,'[1]貼付（TKCA015）'!$J$117:$T$173,10,FALSE)</f>
        <v>465</v>
      </c>
      <c r="S12" s="17">
        <f t="shared" si="3"/>
        <v>0.46360917248255235</v>
      </c>
      <c r="T12" s="22">
        <f>VLOOKUP(A12,'[1]貼付（TKCA015）'!$J$117:$T$173,11,FALSE)</f>
        <v>375</v>
      </c>
      <c r="U12" s="17">
        <f t="shared" si="4"/>
        <v>0.37387836490528414</v>
      </c>
      <c r="V12" s="16">
        <f t="shared" si="5"/>
        <v>1238</v>
      </c>
      <c r="W12" s="16">
        <f t="shared" si="7"/>
        <v>387</v>
      </c>
      <c r="X12" s="18">
        <f t="shared" si="6"/>
        <v>0.31260096930533116</v>
      </c>
    </row>
    <row r="13" spans="1:24" x14ac:dyDescent="0.15">
      <c r="A13" s="19">
        <v>280057</v>
      </c>
      <c r="B13" s="20" t="s">
        <v>28</v>
      </c>
      <c r="C13" s="22">
        <f>VLOOKUP(A13,'[1]貼付（TKCA015）'!$J$117:$T$173,3,FALSE)</f>
        <v>22906</v>
      </c>
      <c r="D13" s="22">
        <f>VLOOKUP(A13,'[1]貼付（TKCA015）'!$J$117:$T$173,4,FALSE)</f>
        <v>469</v>
      </c>
      <c r="E13" s="17">
        <f t="shared" si="8"/>
        <v>2.0474984720160655E-2</v>
      </c>
      <c r="F13" s="22">
        <f>VLOOKUP(A13,'[1]貼付（TKCA015）'!$J$117:$T$173,5,FALSE)</f>
        <v>620</v>
      </c>
      <c r="G13" s="22">
        <f>VLOOKUP(A13,'[1]貼付（TKCA015）'!$J$117:$T$173,6,FALSE)</f>
        <v>35</v>
      </c>
      <c r="H13" s="23">
        <v>0</v>
      </c>
      <c r="I13" s="22">
        <v>0</v>
      </c>
      <c r="J13" s="17">
        <f t="shared" si="0"/>
        <v>7.4626865671641784E-2</v>
      </c>
      <c r="K13" s="22">
        <f>VLOOKUP(A13,'[1]貼付（TKCA015）'!$J$117:$T$173,7,FALSE)</f>
        <v>41</v>
      </c>
      <c r="L13" s="22">
        <v>0</v>
      </c>
      <c r="M13" s="22">
        <v>0</v>
      </c>
      <c r="N13" s="17">
        <f t="shared" si="1"/>
        <v>8.7420042643923238E-2</v>
      </c>
      <c r="O13" s="22">
        <f>VLOOKUP(A13,'[1]貼付（TKCA015）'!$J$117:$T$173,8,FALSE)</f>
        <v>1765</v>
      </c>
      <c r="P13" s="17">
        <f t="shared" si="2"/>
        <v>7.7054046974591811E-2</v>
      </c>
      <c r="Q13" s="22">
        <f>VLOOKUP(A13,'[1]貼付（TKCA015）'!$J$117:$T$173,9,FALSE)</f>
        <v>4285</v>
      </c>
      <c r="R13" s="22">
        <f>VLOOKUP(A13,'[1]貼付（TKCA015）'!$J$117:$T$173,10,FALSE)</f>
        <v>1000</v>
      </c>
      <c r="S13" s="17">
        <f t="shared" si="3"/>
        <v>0.56657223796033995</v>
      </c>
      <c r="T13" s="22">
        <f>VLOOKUP(A13,'[1]貼付（TKCA015）'!$J$117:$T$173,11,FALSE)</f>
        <v>1170</v>
      </c>
      <c r="U13" s="17">
        <f t="shared" si="4"/>
        <v>0.66288951841359778</v>
      </c>
      <c r="V13" s="16">
        <f t="shared" si="5"/>
        <v>2234</v>
      </c>
      <c r="W13" s="16">
        <f t="shared" si="7"/>
        <v>1211</v>
      </c>
      <c r="X13" s="18">
        <f t="shared" si="6"/>
        <v>0.54207699194270365</v>
      </c>
    </row>
    <row r="14" spans="1:24" x14ac:dyDescent="0.15">
      <c r="A14" s="19">
        <v>280065</v>
      </c>
      <c r="B14" s="20" t="s">
        <v>29</v>
      </c>
      <c r="C14" s="22">
        <f>VLOOKUP(A14,'[1]貼付（TKCA015）'!$J$117:$T$173,3,FALSE)</f>
        <v>2756</v>
      </c>
      <c r="D14" s="22">
        <f>VLOOKUP(A14,'[1]貼付（TKCA015）'!$J$117:$T$173,4,FALSE)</f>
        <v>76</v>
      </c>
      <c r="E14" s="17">
        <f t="shared" si="8"/>
        <v>2.7576197387518143E-2</v>
      </c>
      <c r="F14" s="22">
        <f>VLOOKUP(A14,'[1]貼付（TKCA015）'!$J$117:$T$173,5,FALSE)</f>
        <v>85</v>
      </c>
      <c r="G14" s="22">
        <f>VLOOKUP(A14,'[1]貼付（TKCA015）'!$J$117:$T$173,6,FALSE)</f>
        <v>35</v>
      </c>
      <c r="H14" s="23">
        <v>0</v>
      </c>
      <c r="I14" s="22">
        <v>0</v>
      </c>
      <c r="J14" s="17">
        <f t="shared" si="0"/>
        <v>0.46052631578947367</v>
      </c>
      <c r="K14" s="22">
        <f>VLOOKUP(A14,'[1]貼付（TKCA015）'!$J$117:$T$173,7,FALSE)</f>
        <v>9</v>
      </c>
      <c r="L14" s="22">
        <v>0</v>
      </c>
      <c r="M14" s="22">
        <v>0</v>
      </c>
      <c r="N14" s="17">
        <f t="shared" si="1"/>
        <v>0.11842105263157894</v>
      </c>
      <c r="O14" s="22">
        <f>VLOOKUP(A14,'[1]貼付（TKCA015）'!$J$117:$T$173,8,FALSE)</f>
        <v>219</v>
      </c>
      <c r="P14" s="17">
        <f t="shared" si="2"/>
        <v>7.946298984034833E-2</v>
      </c>
      <c r="Q14" s="22">
        <f>VLOOKUP(A14,'[1]貼付（TKCA015）'!$J$117:$T$173,9,FALSE)</f>
        <v>418</v>
      </c>
      <c r="R14" s="22">
        <f>VLOOKUP(A14,'[1]貼付（TKCA015）'!$J$117:$T$173,10,FALSE)</f>
        <v>132</v>
      </c>
      <c r="S14" s="17">
        <f t="shared" si="3"/>
        <v>0.60273972602739723</v>
      </c>
      <c r="T14" s="22">
        <f>VLOOKUP(A14,'[1]貼付（TKCA015）'!$J$117:$T$173,11,FALSE)</f>
        <v>94</v>
      </c>
      <c r="U14" s="17">
        <f t="shared" si="4"/>
        <v>0.42922374429223742</v>
      </c>
      <c r="V14" s="16">
        <f t="shared" si="5"/>
        <v>295</v>
      </c>
      <c r="W14" s="16">
        <f t="shared" si="7"/>
        <v>103</v>
      </c>
      <c r="X14" s="18">
        <f t="shared" si="6"/>
        <v>0.34915254237288135</v>
      </c>
    </row>
    <row r="15" spans="1:24" x14ac:dyDescent="0.15">
      <c r="A15" s="19">
        <v>280073</v>
      </c>
      <c r="B15" s="20" t="s">
        <v>30</v>
      </c>
      <c r="C15" s="22">
        <f>VLOOKUP(A15,'[1]貼付（TKCA015）'!$J$117:$T$173,3,FALSE)</f>
        <v>5457</v>
      </c>
      <c r="D15" s="22">
        <f>VLOOKUP(A15,'[1]貼付（TKCA015）'!$J$117:$T$173,4,FALSE)</f>
        <v>103</v>
      </c>
      <c r="E15" s="17">
        <f t="shared" si="8"/>
        <v>1.8874839655488362E-2</v>
      </c>
      <c r="F15" s="22">
        <f>VLOOKUP(A15,'[1]貼付（TKCA015）'!$J$117:$T$173,5,FALSE)</f>
        <v>102</v>
      </c>
      <c r="G15" s="22">
        <f>VLOOKUP(A15,'[1]貼付（TKCA015）'!$J$117:$T$173,6,FALSE)</f>
        <v>11</v>
      </c>
      <c r="H15" s="23">
        <v>0</v>
      </c>
      <c r="I15" s="22">
        <v>0</v>
      </c>
      <c r="J15" s="17">
        <f t="shared" si="0"/>
        <v>0.10679611650485436</v>
      </c>
      <c r="K15" s="22">
        <f>VLOOKUP(A15,'[1]貼付（TKCA015）'!$J$117:$T$173,7,FALSE)</f>
        <v>9</v>
      </c>
      <c r="L15" s="22">
        <v>0</v>
      </c>
      <c r="M15" s="22">
        <v>0</v>
      </c>
      <c r="N15" s="17">
        <f t="shared" si="1"/>
        <v>8.7378640776699032E-2</v>
      </c>
      <c r="O15" s="22">
        <f>VLOOKUP(A15,'[1]貼付（TKCA015）'!$J$117:$T$173,8,FALSE)</f>
        <v>465</v>
      </c>
      <c r="P15" s="17">
        <f t="shared" si="2"/>
        <v>8.5211654755360092E-2</v>
      </c>
      <c r="Q15" s="22">
        <f>VLOOKUP(A15,'[1]貼付（TKCA015）'!$J$117:$T$173,9,FALSE)</f>
        <v>782</v>
      </c>
      <c r="R15" s="22">
        <f>VLOOKUP(A15,'[1]貼付（TKCA015）'!$J$117:$T$173,10,FALSE)</f>
        <v>132</v>
      </c>
      <c r="S15" s="17">
        <f t="shared" si="3"/>
        <v>0.28387096774193549</v>
      </c>
      <c r="T15" s="22">
        <f>VLOOKUP(A15,'[1]貼付（TKCA015）'!$J$117:$T$173,11,FALSE)</f>
        <v>122</v>
      </c>
      <c r="U15" s="17">
        <f t="shared" si="4"/>
        <v>0.26236559139784948</v>
      </c>
      <c r="V15" s="16">
        <f t="shared" si="5"/>
        <v>568</v>
      </c>
      <c r="W15" s="16">
        <f t="shared" si="7"/>
        <v>131</v>
      </c>
      <c r="X15" s="18">
        <f t="shared" si="6"/>
        <v>0.23063380281690141</v>
      </c>
    </row>
    <row r="16" spans="1:24" x14ac:dyDescent="0.15">
      <c r="A16" s="19">
        <v>280081</v>
      </c>
      <c r="B16" s="20" t="s">
        <v>31</v>
      </c>
      <c r="C16" s="22">
        <f>VLOOKUP(A16,'[1]貼付（TKCA015）'!$J$117:$T$173,3,FALSE)</f>
        <v>9864</v>
      </c>
      <c r="D16" s="22">
        <f>VLOOKUP(A16,'[1]貼付（TKCA015）'!$J$117:$T$173,4,FALSE)</f>
        <v>203</v>
      </c>
      <c r="E16" s="17">
        <f t="shared" si="8"/>
        <v>2.0579886455798866E-2</v>
      </c>
      <c r="F16" s="22">
        <f>VLOOKUP(A16,'[1]貼付（TKCA015）'!$J$117:$T$173,5,FALSE)</f>
        <v>272</v>
      </c>
      <c r="G16" s="22">
        <f>VLOOKUP(A16,'[1]貼付（TKCA015）'!$J$117:$T$173,6,FALSE)</f>
        <v>22</v>
      </c>
      <c r="H16" s="23">
        <v>0</v>
      </c>
      <c r="I16" s="22">
        <v>0</v>
      </c>
      <c r="J16" s="17">
        <f t="shared" si="0"/>
        <v>0.10837438423645321</v>
      </c>
      <c r="K16" s="22">
        <f>VLOOKUP(A16,'[1]貼付（TKCA015）'!$J$117:$T$173,7,FALSE)</f>
        <v>12</v>
      </c>
      <c r="L16" s="22">
        <v>0</v>
      </c>
      <c r="M16" s="22">
        <v>0</v>
      </c>
      <c r="N16" s="17">
        <f t="shared" si="1"/>
        <v>5.9113300492610835E-2</v>
      </c>
      <c r="O16" s="22">
        <f>VLOOKUP(A16,'[1]貼付（TKCA015）'!$J$117:$T$173,8,FALSE)</f>
        <v>869</v>
      </c>
      <c r="P16" s="17">
        <f t="shared" si="2"/>
        <v>8.8098134630981345E-2</v>
      </c>
      <c r="Q16" s="22">
        <f>VLOOKUP(A16,'[1]貼付（TKCA015）'!$J$117:$T$173,9,FALSE)</f>
        <v>2184</v>
      </c>
      <c r="R16" s="22">
        <f>VLOOKUP(A16,'[1]貼付（TKCA015）'!$J$117:$T$173,10,FALSE)</f>
        <v>235</v>
      </c>
      <c r="S16" s="17">
        <f t="shared" si="3"/>
        <v>0.27042577675489066</v>
      </c>
      <c r="T16" s="22">
        <f>VLOOKUP(A16,'[1]貼付（TKCA015）'!$J$117:$T$173,11,FALSE)</f>
        <v>223</v>
      </c>
      <c r="U16" s="17">
        <f t="shared" si="4"/>
        <v>0.25661680092059841</v>
      </c>
      <c r="V16" s="16">
        <f t="shared" si="5"/>
        <v>1072</v>
      </c>
      <c r="W16" s="16">
        <f t="shared" si="7"/>
        <v>235</v>
      </c>
      <c r="X16" s="18">
        <f t="shared" si="6"/>
        <v>0.21921641791044777</v>
      </c>
    </row>
    <row r="17" spans="1:24" x14ac:dyDescent="0.15">
      <c r="A17" s="19">
        <v>280099</v>
      </c>
      <c r="B17" s="20" t="s">
        <v>32</v>
      </c>
      <c r="C17" s="22">
        <f>VLOOKUP(A17,'[1]貼付（TKCA015）'!$J$117:$T$173,3,FALSE)</f>
        <v>2245</v>
      </c>
      <c r="D17" s="22">
        <f>VLOOKUP(A17,'[1]貼付（TKCA015）'!$J$117:$T$173,4,FALSE)</f>
        <v>44</v>
      </c>
      <c r="E17" s="17">
        <f t="shared" si="8"/>
        <v>1.9599109131403118E-2</v>
      </c>
      <c r="F17" s="22">
        <f>VLOOKUP(A17,'[1]貼付（TKCA015）'!$J$117:$T$173,5,FALSE)</f>
        <v>61</v>
      </c>
      <c r="G17" s="22">
        <f>VLOOKUP(A17,'[1]貼付（TKCA015）'!$J$117:$T$173,6,FALSE)</f>
        <v>16</v>
      </c>
      <c r="H17" s="22">
        <v>2</v>
      </c>
      <c r="I17" s="22">
        <v>0</v>
      </c>
      <c r="J17" s="17">
        <f t="shared" si="0"/>
        <v>0.40909090909090912</v>
      </c>
      <c r="K17" s="22">
        <f>VLOOKUP(A17,'[1]貼付（TKCA015）'!$J$117:$T$173,7,FALSE)</f>
        <v>13</v>
      </c>
      <c r="L17" s="22">
        <v>2</v>
      </c>
      <c r="M17" s="22">
        <v>0</v>
      </c>
      <c r="N17" s="17">
        <f t="shared" si="1"/>
        <v>0.34090909090909088</v>
      </c>
      <c r="O17" s="22">
        <f>VLOOKUP(A17,'[1]貼付（TKCA015）'!$J$117:$T$173,8,FALSE)</f>
        <v>231</v>
      </c>
      <c r="P17" s="17">
        <f t="shared" si="2"/>
        <v>0.10289532293986638</v>
      </c>
      <c r="Q17" s="22">
        <f>VLOOKUP(A17,'[1]貼付（TKCA015）'!$J$117:$T$173,9,FALSE)</f>
        <v>466</v>
      </c>
      <c r="R17" s="22">
        <f>VLOOKUP(A17,'[1]貼付（TKCA015）'!$J$117:$T$173,10,FALSE)</f>
        <v>121</v>
      </c>
      <c r="S17" s="17">
        <f t="shared" si="3"/>
        <v>0.52380952380952384</v>
      </c>
      <c r="T17" s="22">
        <f>VLOOKUP(A17,'[1]貼付（TKCA015）'!$J$117:$T$173,11,FALSE)</f>
        <v>107</v>
      </c>
      <c r="U17" s="17">
        <f t="shared" si="4"/>
        <v>0.46320346320346323</v>
      </c>
      <c r="V17" s="16">
        <f t="shared" si="5"/>
        <v>275</v>
      </c>
      <c r="W17" s="16">
        <f t="shared" si="7"/>
        <v>122</v>
      </c>
      <c r="X17" s="18">
        <f t="shared" si="6"/>
        <v>0.44363636363636366</v>
      </c>
    </row>
    <row r="18" spans="1:24" x14ac:dyDescent="0.15">
      <c r="A18" s="19">
        <v>280115</v>
      </c>
      <c r="B18" s="20" t="s">
        <v>33</v>
      </c>
      <c r="C18" s="22">
        <f>VLOOKUP(A18,'[1]貼付（TKCA015）'!$J$117:$T$173,3,FALSE)</f>
        <v>14264</v>
      </c>
      <c r="D18" s="22">
        <f>VLOOKUP(A18,'[1]貼付（TKCA015）'!$J$117:$T$173,4,FALSE)</f>
        <v>298</v>
      </c>
      <c r="E18" s="17">
        <f t="shared" si="8"/>
        <v>2.0891755468311835E-2</v>
      </c>
      <c r="F18" s="22">
        <f>VLOOKUP(A18,'[1]貼付（TKCA015）'!$J$117:$T$173,5,FALSE)</f>
        <v>407</v>
      </c>
      <c r="G18" s="22">
        <f>VLOOKUP(A18,'[1]貼付（TKCA015）'!$J$117:$T$173,6,FALSE)</f>
        <v>33</v>
      </c>
      <c r="H18" s="22">
        <v>0</v>
      </c>
      <c r="I18" s="22">
        <v>0</v>
      </c>
      <c r="J18" s="17">
        <f t="shared" si="0"/>
        <v>0.11073825503355705</v>
      </c>
      <c r="K18" s="22">
        <f>VLOOKUP(A18,'[1]貼付（TKCA015）'!$J$117:$T$173,7,FALSE)</f>
        <v>23</v>
      </c>
      <c r="L18" s="22">
        <v>0</v>
      </c>
      <c r="M18" s="22">
        <v>0</v>
      </c>
      <c r="N18" s="17">
        <f t="shared" si="1"/>
        <v>7.7181208053691275E-2</v>
      </c>
      <c r="O18" s="22">
        <f>VLOOKUP(A18,'[1]貼付（TKCA015）'!$J$117:$T$173,8,FALSE)</f>
        <v>1292</v>
      </c>
      <c r="P18" s="17">
        <f t="shared" si="2"/>
        <v>9.0577678070667411E-2</v>
      </c>
      <c r="Q18" s="22">
        <f>VLOOKUP(A18,'[1]貼付（TKCA015）'!$J$117:$T$173,9,FALSE)</f>
        <v>3183</v>
      </c>
      <c r="R18" s="22">
        <f>VLOOKUP(A18,'[1]貼付（TKCA015）'!$J$117:$T$173,10,FALSE)</f>
        <v>223</v>
      </c>
      <c r="S18" s="17">
        <f t="shared" si="3"/>
        <v>0.17260061919504643</v>
      </c>
      <c r="T18" s="22">
        <f>VLOOKUP(A18,'[1]貼付（TKCA015）'!$J$117:$T$173,11,FALSE)</f>
        <v>266</v>
      </c>
      <c r="U18" s="17">
        <f t="shared" si="4"/>
        <v>0.20588235294117646</v>
      </c>
      <c r="V18" s="16">
        <f t="shared" si="5"/>
        <v>1590</v>
      </c>
      <c r="W18" s="16">
        <f t="shared" si="7"/>
        <v>289</v>
      </c>
      <c r="X18" s="18">
        <f t="shared" si="6"/>
        <v>0.18176100628930816</v>
      </c>
    </row>
    <row r="19" spans="1:24" x14ac:dyDescent="0.15">
      <c r="A19" s="19">
        <v>280131</v>
      </c>
      <c r="B19" s="20" t="s">
        <v>34</v>
      </c>
      <c r="C19" s="22">
        <f>VLOOKUP(A19,'[1]貼付（TKCA015）'!$J$117:$T$173,3,FALSE)</f>
        <v>2937</v>
      </c>
      <c r="D19" s="22">
        <f>VLOOKUP(A19,'[1]貼付（TKCA015）'!$J$117:$T$173,4,FALSE)</f>
        <v>61</v>
      </c>
      <c r="E19" s="17">
        <f t="shared" si="8"/>
        <v>2.0769492679605039E-2</v>
      </c>
      <c r="F19" s="22">
        <f>VLOOKUP(A19,'[1]貼付（TKCA015）'!$J$117:$T$173,5,FALSE)</f>
        <v>77</v>
      </c>
      <c r="G19" s="22">
        <f>VLOOKUP(A19,'[1]貼付（TKCA015）'!$J$117:$T$173,6,FALSE)</f>
        <v>20</v>
      </c>
      <c r="H19" s="22">
        <v>0</v>
      </c>
      <c r="I19" s="22">
        <v>0</v>
      </c>
      <c r="J19" s="17">
        <f t="shared" si="0"/>
        <v>0.32786885245901637</v>
      </c>
      <c r="K19" s="22">
        <f>VLOOKUP(A19,'[1]貼付（TKCA015）'!$J$117:$T$173,7,FALSE)</f>
        <v>16</v>
      </c>
      <c r="L19" s="22">
        <v>0</v>
      </c>
      <c r="M19" s="22">
        <v>0</v>
      </c>
      <c r="N19" s="17">
        <f t="shared" si="1"/>
        <v>0.26229508196721313</v>
      </c>
      <c r="O19" s="22">
        <f>VLOOKUP(A19,'[1]貼付（TKCA015）'!$J$117:$T$173,8,FALSE)</f>
        <v>234</v>
      </c>
      <c r="P19" s="17">
        <f t="shared" si="2"/>
        <v>7.9673135852911137E-2</v>
      </c>
      <c r="Q19" s="22">
        <f>VLOOKUP(A19,'[1]貼付（TKCA015）'!$J$117:$T$173,9,FALSE)</f>
        <v>563</v>
      </c>
      <c r="R19" s="22">
        <f>VLOOKUP(A19,'[1]貼付（TKCA015）'!$J$117:$T$173,10,FALSE)</f>
        <v>128</v>
      </c>
      <c r="S19" s="17">
        <f t="shared" si="3"/>
        <v>0.54700854700854706</v>
      </c>
      <c r="T19" s="22">
        <f>VLOOKUP(A19,'[1]貼付（TKCA015）'!$J$117:$T$173,11,FALSE)</f>
        <v>126</v>
      </c>
      <c r="U19" s="17">
        <f t="shared" si="4"/>
        <v>0.53846153846153844</v>
      </c>
      <c r="V19" s="16">
        <f t="shared" si="5"/>
        <v>295</v>
      </c>
      <c r="W19" s="16">
        <f t="shared" si="7"/>
        <v>142</v>
      </c>
      <c r="X19" s="18">
        <f t="shared" si="6"/>
        <v>0.48135593220338985</v>
      </c>
    </row>
    <row r="20" spans="1:24" x14ac:dyDescent="0.15">
      <c r="A20" s="19">
        <v>280149</v>
      </c>
      <c r="B20" s="20" t="s">
        <v>35</v>
      </c>
      <c r="C20" s="22">
        <f>VLOOKUP(A20,'[1]貼付（TKCA015）'!$J$117:$T$173,3,FALSE)</f>
        <v>2395</v>
      </c>
      <c r="D20" s="22">
        <f>VLOOKUP(A20,'[1]貼付（TKCA015）'!$J$117:$T$173,4,FALSE)</f>
        <v>60</v>
      </c>
      <c r="E20" s="17">
        <f t="shared" si="8"/>
        <v>2.5052192066805846E-2</v>
      </c>
      <c r="F20" s="22">
        <f>VLOOKUP(A20,'[1]貼付（TKCA015）'!$J$117:$T$173,5,FALSE)</f>
        <v>106</v>
      </c>
      <c r="G20" s="22">
        <f>VLOOKUP(A20,'[1]貼付（TKCA015）'!$J$117:$T$173,6,FALSE)</f>
        <v>6</v>
      </c>
      <c r="H20" s="22">
        <v>0</v>
      </c>
      <c r="I20" s="22">
        <v>0</v>
      </c>
      <c r="J20" s="17">
        <f t="shared" si="0"/>
        <v>0.1</v>
      </c>
      <c r="K20" s="22">
        <f>VLOOKUP(A20,'[1]貼付（TKCA015）'!$J$117:$T$173,7,FALSE)</f>
        <v>4</v>
      </c>
      <c r="L20" s="22">
        <v>0</v>
      </c>
      <c r="M20" s="22">
        <v>0</v>
      </c>
      <c r="N20" s="17">
        <f t="shared" si="1"/>
        <v>6.6666666666666666E-2</v>
      </c>
      <c r="O20" s="22">
        <f>VLOOKUP(A20,'[1]貼付（TKCA015）'!$J$117:$T$173,8,FALSE)</f>
        <v>209</v>
      </c>
      <c r="P20" s="17">
        <f t="shared" si="2"/>
        <v>8.7265135699373692E-2</v>
      </c>
      <c r="Q20" s="22">
        <f>VLOOKUP(A20,'[1]貼付（TKCA015）'!$J$117:$T$173,9,FALSE)</f>
        <v>443</v>
      </c>
      <c r="R20" s="22">
        <f>VLOOKUP(A20,'[1]貼付（TKCA015）'!$J$117:$T$173,10,FALSE)</f>
        <v>118</v>
      </c>
      <c r="S20" s="17">
        <f t="shared" si="3"/>
        <v>0.56459330143540665</v>
      </c>
      <c r="T20" s="22">
        <f>VLOOKUP(A20,'[1]貼付（TKCA015）'!$J$117:$T$173,11,FALSE)</f>
        <v>113</v>
      </c>
      <c r="U20" s="17">
        <f t="shared" si="4"/>
        <v>0.54066985645933019</v>
      </c>
      <c r="V20" s="16">
        <f t="shared" si="5"/>
        <v>269</v>
      </c>
      <c r="W20" s="16">
        <f t="shared" si="7"/>
        <v>117</v>
      </c>
      <c r="X20" s="18">
        <f t="shared" si="6"/>
        <v>0.43494423791821563</v>
      </c>
    </row>
    <row r="21" spans="1:24" x14ac:dyDescent="0.15">
      <c r="A21" s="19">
        <v>280156</v>
      </c>
      <c r="B21" s="20" t="s">
        <v>36</v>
      </c>
      <c r="C21" s="22">
        <f>VLOOKUP(A21,'[1]貼付（TKCA015）'!$J$117:$T$173,3,FALSE)</f>
        <v>12768</v>
      </c>
      <c r="D21" s="22">
        <f>VLOOKUP(A21,'[1]貼付（TKCA015）'!$J$117:$T$173,4,FALSE)</f>
        <v>197</v>
      </c>
      <c r="E21" s="17">
        <f t="shared" si="8"/>
        <v>1.5429197994987468E-2</v>
      </c>
      <c r="F21" s="22">
        <f>VLOOKUP(A21,'[1]貼付（TKCA015）'!$J$117:$T$173,5,FALSE)</f>
        <v>314</v>
      </c>
      <c r="G21" s="22">
        <f>VLOOKUP(A21,'[1]貼付（TKCA015）'!$J$117:$T$173,6,FALSE)</f>
        <v>9</v>
      </c>
      <c r="H21" s="22">
        <v>0</v>
      </c>
      <c r="I21" s="22">
        <v>0</v>
      </c>
      <c r="J21" s="17">
        <f t="shared" si="0"/>
        <v>4.5685279187817257E-2</v>
      </c>
      <c r="K21" s="22">
        <f>VLOOKUP(A21,'[1]貼付（TKCA015）'!$J$117:$T$173,7,FALSE)</f>
        <v>4</v>
      </c>
      <c r="L21" s="22">
        <v>0</v>
      </c>
      <c r="M21" s="22">
        <v>0</v>
      </c>
      <c r="N21" s="17">
        <f t="shared" si="1"/>
        <v>2.030456852791878E-2</v>
      </c>
      <c r="O21" s="22">
        <f>VLOOKUP(A21,'[1]貼付（TKCA015）'!$J$117:$T$173,8,FALSE)</f>
        <v>1077</v>
      </c>
      <c r="P21" s="17">
        <f t="shared" si="2"/>
        <v>8.4351503759398497E-2</v>
      </c>
      <c r="Q21" s="22">
        <f>VLOOKUP(A21,'[1]貼付（TKCA015）'!$J$117:$T$173,9,FALSE)</f>
        <v>2459</v>
      </c>
      <c r="R21" s="22">
        <f>VLOOKUP(A21,'[1]貼付（TKCA015）'!$J$117:$T$173,10,FALSE)</f>
        <v>100</v>
      </c>
      <c r="S21" s="17">
        <f t="shared" si="3"/>
        <v>9.2850510677808723E-2</v>
      </c>
      <c r="T21" s="22">
        <f>VLOOKUP(A21,'[1]貼付（TKCA015）'!$J$117:$T$173,11,FALSE)</f>
        <v>87</v>
      </c>
      <c r="U21" s="17">
        <f t="shared" si="4"/>
        <v>8.0779944289693595E-2</v>
      </c>
      <c r="V21" s="16">
        <f t="shared" si="5"/>
        <v>1274</v>
      </c>
      <c r="W21" s="16">
        <f t="shared" si="7"/>
        <v>91</v>
      </c>
      <c r="X21" s="18">
        <f t="shared" si="6"/>
        <v>7.1428571428571425E-2</v>
      </c>
    </row>
    <row r="22" spans="1:24" x14ac:dyDescent="0.15">
      <c r="A22" s="19">
        <v>280164</v>
      </c>
      <c r="B22" s="20" t="s">
        <v>37</v>
      </c>
      <c r="C22" s="22">
        <f>VLOOKUP(A22,'[1]貼付（TKCA015）'!$J$117:$T$173,3,FALSE)</f>
        <v>4134</v>
      </c>
      <c r="D22" s="22">
        <f>VLOOKUP(A22,'[1]貼付（TKCA015）'!$J$117:$T$173,4,FALSE)</f>
        <v>112</v>
      </c>
      <c r="E22" s="17">
        <f t="shared" si="8"/>
        <v>2.7092404450895016E-2</v>
      </c>
      <c r="F22" s="22">
        <f>VLOOKUP(A22,'[1]貼付（TKCA015）'!$J$117:$T$173,5,FALSE)</f>
        <v>103</v>
      </c>
      <c r="G22" s="22">
        <f>VLOOKUP(A22,'[1]貼付（TKCA015）'!$J$117:$T$173,6,FALSE)</f>
        <v>6</v>
      </c>
      <c r="H22" s="22">
        <v>0</v>
      </c>
      <c r="I22" s="22">
        <v>0</v>
      </c>
      <c r="J22" s="17">
        <f t="shared" si="0"/>
        <v>5.3571428571428568E-2</v>
      </c>
      <c r="K22" s="22">
        <f>VLOOKUP(A22,'[1]貼付（TKCA015）'!$J$117:$T$173,7,FALSE)</f>
        <v>4</v>
      </c>
      <c r="L22" s="22">
        <v>0</v>
      </c>
      <c r="M22" s="22">
        <v>0</v>
      </c>
      <c r="N22" s="17">
        <f t="shared" si="1"/>
        <v>3.5714285714285712E-2</v>
      </c>
      <c r="O22" s="22">
        <f>VLOOKUP(A22,'[1]貼付（TKCA015）'!$J$117:$T$173,8,FALSE)</f>
        <v>407</v>
      </c>
      <c r="P22" s="17">
        <f t="shared" si="2"/>
        <v>9.8451862602806001E-2</v>
      </c>
      <c r="Q22" s="22">
        <f>VLOOKUP(A22,'[1]貼付（TKCA015）'!$J$117:$T$173,9,FALSE)</f>
        <v>828</v>
      </c>
      <c r="R22" s="22">
        <f>VLOOKUP(A22,'[1]貼付（TKCA015）'!$J$117:$T$173,10,FALSE)</f>
        <v>63</v>
      </c>
      <c r="S22" s="17">
        <f t="shared" si="3"/>
        <v>0.15479115479115479</v>
      </c>
      <c r="T22" s="22">
        <f>VLOOKUP(A22,'[1]貼付（TKCA015）'!$J$117:$T$173,11,FALSE)</f>
        <v>60</v>
      </c>
      <c r="U22" s="17">
        <f t="shared" si="4"/>
        <v>0.14742014742014742</v>
      </c>
      <c r="V22" s="16">
        <f t="shared" si="5"/>
        <v>519</v>
      </c>
      <c r="W22" s="16">
        <f t="shared" si="7"/>
        <v>64</v>
      </c>
      <c r="X22" s="18">
        <f t="shared" si="6"/>
        <v>0.1233140655105973</v>
      </c>
    </row>
    <row r="23" spans="1:24" x14ac:dyDescent="0.15">
      <c r="A23" s="19">
        <v>280172</v>
      </c>
      <c r="B23" s="20" t="s">
        <v>38</v>
      </c>
      <c r="C23" s="22">
        <f>VLOOKUP(A23,'[1]貼付（TKCA015）'!$J$117:$T$173,3,FALSE)</f>
        <v>3041</v>
      </c>
      <c r="D23" s="22">
        <f>VLOOKUP(A23,'[1]貼付（TKCA015）'!$J$117:$T$173,4,FALSE)</f>
        <v>49</v>
      </c>
      <c r="E23" s="17">
        <f t="shared" si="8"/>
        <v>1.611312068398553E-2</v>
      </c>
      <c r="F23" s="22">
        <f>VLOOKUP(A23,'[1]貼付（TKCA015）'!$J$117:$T$173,5,FALSE)</f>
        <v>80</v>
      </c>
      <c r="G23" s="22">
        <f>VLOOKUP(A23,'[1]貼付（TKCA015）'!$J$117:$T$173,6,FALSE)</f>
        <v>1</v>
      </c>
      <c r="H23" s="22">
        <v>0</v>
      </c>
      <c r="I23" s="22">
        <v>0</v>
      </c>
      <c r="J23" s="17">
        <f t="shared" si="0"/>
        <v>2.0408163265306121E-2</v>
      </c>
      <c r="K23" s="22">
        <f>VLOOKUP(A23,'[1]貼付（TKCA015）'!$J$117:$T$173,7,FALSE)</f>
        <v>0</v>
      </c>
      <c r="L23" s="22">
        <v>0</v>
      </c>
      <c r="M23" s="22">
        <v>0</v>
      </c>
      <c r="N23" s="17">
        <f t="shared" si="1"/>
        <v>0</v>
      </c>
      <c r="O23" s="22">
        <f>VLOOKUP(A23,'[1]貼付（TKCA015）'!$J$117:$T$173,8,FALSE)</f>
        <v>323</v>
      </c>
      <c r="P23" s="17">
        <f t="shared" si="2"/>
        <v>0.10621506083525156</v>
      </c>
      <c r="Q23" s="22">
        <f>VLOOKUP(A23,'[1]貼付（TKCA015）'!$J$117:$T$173,9,FALSE)</f>
        <v>560</v>
      </c>
      <c r="R23" s="22">
        <f>VLOOKUP(A23,'[1]貼付（TKCA015）'!$J$117:$T$173,10,FALSE)</f>
        <v>29</v>
      </c>
      <c r="S23" s="17">
        <f t="shared" si="3"/>
        <v>8.9783281733746126E-2</v>
      </c>
      <c r="T23" s="22">
        <f>VLOOKUP(A23,'[1]貼付（TKCA015）'!$J$117:$T$173,11,FALSE)</f>
        <v>30</v>
      </c>
      <c r="U23" s="17">
        <f t="shared" si="4"/>
        <v>9.2879256965944276E-2</v>
      </c>
      <c r="V23" s="16">
        <f t="shared" si="5"/>
        <v>372</v>
      </c>
      <c r="W23" s="16">
        <f t="shared" si="7"/>
        <v>30</v>
      </c>
      <c r="X23" s="18">
        <f t="shared" si="6"/>
        <v>8.0645161290322578E-2</v>
      </c>
    </row>
    <row r="24" spans="1:24" x14ac:dyDescent="0.15">
      <c r="A24" s="19">
        <v>280180</v>
      </c>
      <c r="B24" s="20" t="s">
        <v>39</v>
      </c>
      <c r="C24" s="22">
        <f>VLOOKUP(A24,'[1]貼付（TKCA015）'!$J$117:$T$173,3,FALSE)</f>
        <v>8441</v>
      </c>
      <c r="D24" s="22">
        <f>VLOOKUP(A24,'[1]貼付（TKCA015）'!$J$117:$T$173,4,FALSE)</f>
        <v>180</v>
      </c>
      <c r="E24" s="17">
        <f t="shared" si="8"/>
        <v>2.1324487619950244E-2</v>
      </c>
      <c r="F24" s="22">
        <f>VLOOKUP(A24,'[1]貼付（TKCA015）'!$J$117:$T$173,5,FALSE)</f>
        <v>204</v>
      </c>
      <c r="G24" s="22">
        <f>VLOOKUP(A24,'[1]貼付（TKCA015）'!$J$117:$T$173,6,FALSE)</f>
        <v>34</v>
      </c>
      <c r="H24" s="22">
        <v>0</v>
      </c>
      <c r="I24" s="22">
        <v>0</v>
      </c>
      <c r="J24" s="17">
        <f t="shared" si="0"/>
        <v>0.18888888888888888</v>
      </c>
      <c r="K24" s="22">
        <f>VLOOKUP(A24,'[1]貼付（TKCA015）'!$J$117:$T$173,7,FALSE)</f>
        <v>18</v>
      </c>
      <c r="L24" s="22">
        <v>0</v>
      </c>
      <c r="M24" s="22">
        <v>0</v>
      </c>
      <c r="N24" s="17">
        <f t="shared" si="1"/>
        <v>0.1</v>
      </c>
      <c r="O24" s="22">
        <f>VLOOKUP(A24,'[1]貼付（TKCA015）'!$J$117:$T$173,8,FALSE)</f>
        <v>741</v>
      </c>
      <c r="P24" s="17">
        <f t="shared" si="2"/>
        <v>8.7785807368795168E-2</v>
      </c>
      <c r="Q24" s="22">
        <f>VLOOKUP(A24,'[1]貼付（TKCA015）'!$J$117:$T$173,9,FALSE)</f>
        <v>1514</v>
      </c>
      <c r="R24" s="22">
        <f>VLOOKUP(A24,'[1]貼付（TKCA015）'!$J$117:$T$173,10,FALSE)</f>
        <v>171</v>
      </c>
      <c r="S24" s="17">
        <f t="shared" si="3"/>
        <v>0.23076923076923078</v>
      </c>
      <c r="T24" s="22">
        <f>VLOOKUP(A24,'[1]貼付（TKCA015）'!$J$117:$T$173,11,FALSE)</f>
        <v>173</v>
      </c>
      <c r="U24" s="17">
        <f t="shared" si="4"/>
        <v>0.23346828609986506</v>
      </c>
      <c r="V24" s="16">
        <f t="shared" si="5"/>
        <v>921</v>
      </c>
      <c r="W24" s="16">
        <f t="shared" si="7"/>
        <v>191</v>
      </c>
      <c r="X24" s="18">
        <f t="shared" si="6"/>
        <v>0.20738327904451684</v>
      </c>
    </row>
    <row r="25" spans="1:24" x14ac:dyDescent="0.15">
      <c r="A25" s="19">
        <v>280198</v>
      </c>
      <c r="B25" s="20" t="s">
        <v>40</v>
      </c>
      <c r="C25" s="22">
        <f>VLOOKUP(A25,'[1]貼付（TKCA015）'!$J$117:$T$173,3,FALSE)</f>
        <v>2458</v>
      </c>
      <c r="D25" s="22">
        <f>VLOOKUP(A25,'[1]貼付（TKCA015）'!$J$117:$T$173,4,FALSE)</f>
        <v>70</v>
      </c>
      <c r="E25" s="17">
        <f t="shared" si="8"/>
        <v>2.8478437754271765E-2</v>
      </c>
      <c r="F25" s="22">
        <f>VLOOKUP(A25,'[1]貼付（TKCA015）'!$J$117:$T$173,5,FALSE)</f>
        <v>68</v>
      </c>
      <c r="G25" s="22">
        <f>VLOOKUP(A25,'[1]貼付（TKCA015）'!$J$117:$T$173,6,FALSE)</f>
        <v>19</v>
      </c>
      <c r="H25" s="22">
        <v>0</v>
      </c>
      <c r="I25" s="22">
        <v>0</v>
      </c>
      <c r="J25" s="17">
        <f t="shared" si="0"/>
        <v>0.27142857142857141</v>
      </c>
      <c r="K25" s="22">
        <f>VLOOKUP(A25,'[1]貼付（TKCA015）'!$J$117:$T$173,7,FALSE)</f>
        <v>19</v>
      </c>
      <c r="L25" s="22">
        <v>0</v>
      </c>
      <c r="M25" s="22">
        <v>0</v>
      </c>
      <c r="N25" s="17">
        <f t="shared" si="1"/>
        <v>0.27142857142857141</v>
      </c>
      <c r="O25" s="22">
        <f>VLOOKUP(A25,'[1]貼付（TKCA015）'!$J$117:$T$173,8,FALSE)</f>
        <v>247</v>
      </c>
      <c r="P25" s="17">
        <f t="shared" si="2"/>
        <v>0.10048820179007323</v>
      </c>
      <c r="Q25" s="22">
        <f>VLOOKUP(A25,'[1]貼付（TKCA015）'!$J$117:$T$173,9,FALSE)</f>
        <v>477</v>
      </c>
      <c r="R25" s="22">
        <f>VLOOKUP(A25,'[1]貼付（TKCA015）'!$J$117:$T$173,10,FALSE)</f>
        <v>165</v>
      </c>
      <c r="S25" s="17">
        <f t="shared" si="3"/>
        <v>0.66801619433198378</v>
      </c>
      <c r="T25" s="22">
        <f>VLOOKUP(A25,'[1]貼付（TKCA015）'!$J$117:$T$173,11,FALSE)</f>
        <v>165</v>
      </c>
      <c r="U25" s="17">
        <f t="shared" si="4"/>
        <v>0.66801619433198378</v>
      </c>
      <c r="V25" s="16">
        <f t="shared" si="5"/>
        <v>317</v>
      </c>
      <c r="W25" s="16">
        <f t="shared" si="7"/>
        <v>184</v>
      </c>
      <c r="X25" s="18">
        <f t="shared" si="6"/>
        <v>0.58044164037854895</v>
      </c>
    </row>
    <row r="26" spans="1:24" x14ac:dyDescent="0.15">
      <c r="A26" s="19">
        <v>280206</v>
      </c>
      <c r="B26" s="20" t="s">
        <v>41</v>
      </c>
      <c r="C26" s="22">
        <f>VLOOKUP(A26,'[1]貼付（TKCA015）'!$J$117:$T$173,3,FALSE)</f>
        <v>5201</v>
      </c>
      <c r="D26" s="22">
        <f>VLOOKUP(A26,'[1]貼付（TKCA015）'!$J$117:$T$173,4,FALSE)</f>
        <v>95</v>
      </c>
      <c r="E26" s="17">
        <f t="shared" si="8"/>
        <v>1.8265718131128629E-2</v>
      </c>
      <c r="F26" s="22">
        <f>VLOOKUP(A26,'[1]貼付（TKCA015）'!$J$117:$T$173,5,FALSE)</f>
        <v>130</v>
      </c>
      <c r="G26" s="22">
        <f>VLOOKUP(A26,'[1]貼付（TKCA015）'!$J$117:$T$173,6,FALSE)</f>
        <v>15</v>
      </c>
      <c r="H26" s="22">
        <v>0</v>
      </c>
      <c r="I26" s="22">
        <v>0</v>
      </c>
      <c r="J26" s="17">
        <f t="shared" si="0"/>
        <v>0.15789473684210525</v>
      </c>
      <c r="K26" s="22">
        <f>VLOOKUP(A26,'[1]貼付（TKCA015）'!$J$117:$T$173,7,FALSE)</f>
        <v>12</v>
      </c>
      <c r="L26" s="22">
        <v>0</v>
      </c>
      <c r="M26" s="22">
        <v>0</v>
      </c>
      <c r="N26" s="17">
        <f t="shared" si="1"/>
        <v>0.12631578947368421</v>
      </c>
      <c r="O26" s="22">
        <f>VLOOKUP(A26,'[1]貼付（TKCA015）'!$J$117:$T$173,8,FALSE)</f>
        <v>482</v>
      </c>
      <c r="P26" s="17">
        <f t="shared" si="2"/>
        <v>9.2674485675831572E-2</v>
      </c>
      <c r="Q26" s="22">
        <f>VLOOKUP(A26,'[1]貼付（TKCA015）'!$J$117:$T$173,9,FALSE)</f>
        <v>941</v>
      </c>
      <c r="R26" s="22">
        <f>VLOOKUP(A26,'[1]貼付（TKCA015）'!$J$117:$T$173,10,FALSE)</f>
        <v>96</v>
      </c>
      <c r="S26" s="17">
        <f t="shared" si="3"/>
        <v>0.19917012448132779</v>
      </c>
      <c r="T26" s="22">
        <f>VLOOKUP(A26,'[1]貼付（TKCA015）'!$J$117:$T$173,11,FALSE)</f>
        <v>85</v>
      </c>
      <c r="U26" s="17">
        <f t="shared" si="4"/>
        <v>0.17634854771784234</v>
      </c>
      <c r="V26" s="16">
        <f t="shared" si="5"/>
        <v>577</v>
      </c>
      <c r="W26" s="16">
        <f t="shared" si="7"/>
        <v>97</v>
      </c>
      <c r="X26" s="18">
        <f t="shared" si="6"/>
        <v>0.1681109185441941</v>
      </c>
    </row>
    <row r="27" spans="1:24" x14ac:dyDescent="0.15">
      <c r="A27" s="19">
        <v>280214</v>
      </c>
      <c r="B27" s="20" t="s">
        <v>42</v>
      </c>
      <c r="C27" s="22">
        <f>VLOOKUP(A27,'[1]貼付（TKCA015）'!$J$117:$T$173,3,FALSE)</f>
        <v>2912</v>
      </c>
      <c r="D27" s="22">
        <f>VLOOKUP(A27,'[1]貼付（TKCA015）'!$J$117:$T$173,4,FALSE)</f>
        <v>47</v>
      </c>
      <c r="E27" s="17">
        <f t="shared" si="8"/>
        <v>1.6140109890109892E-2</v>
      </c>
      <c r="F27" s="22">
        <f>VLOOKUP(A27,'[1]貼付（TKCA015）'!$J$117:$T$173,5,FALSE)</f>
        <v>104</v>
      </c>
      <c r="G27" s="22">
        <f>VLOOKUP(A27,'[1]貼付（TKCA015）'!$J$117:$T$173,6,FALSE)</f>
        <v>10</v>
      </c>
      <c r="H27" s="22">
        <v>0</v>
      </c>
      <c r="I27" s="22">
        <v>0</v>
      </c>
      <c r="J27" s="17">
        <f t="shared" si="0"/>
        <v>0.21276595744680851</v>
      </c>
      <c r="K27" s="22">
        <f>VLOOKUP(A27,'[1]貼付（TKCA015）'!$J$117:$T$173,7,FALSE)</f>
        <v>8</v>
      </c>
      <c r="L27" s="22">
        <v>0</v>
      </c>
      <c r="M27" s="22">
        <v>0</v>
      </c>
      <c r="N27" s="17">
        <f t="shared" si="1"/>
        <v>0.1702127659574468</v>
      </c>
      <c r="O27" s="22">
        <f>VLOOKUP(A27,'[1]貼付（TKCA015）'!$J$117:$T$173,8,FALSE)</f>
        <v>252</v>
      </c>
      <c r="P27" s="17">
        <f t="shared" si="2"/>
        <v>8.6538461538461536E-2</v>
      </c>
      <c r="Q27" s="22">
        <f>VLOOKUP(A27,'[1]貼付（TKCA015）'!$J$117:$T$173,9,FALSE)</f>
        <v>666</v>
      </c>
      <c r="R27" s="22">
        <f>VLOOKUP(A27,'[1]貼付（TKCA015）'!$J$117:$T$173,10,FALSE)</f>
        <v>155</v>
      </c>
      <c r="S27" s="17">
        <f t="shared" si="3"/>
        <v>0.61507936507936511</v>
      </c>
      <c r="T27" s="22">
        <f>VLOOKUP(A27,'[1]貼付（TKCA015）'!$J$117:$T$173,11,FALSE)</f>
        <v>150</v>
      </c>
      <c r="U27" s="17">
        <f t="shared" si="4"/>
        <v>0.59523809523809523</v>
      </c>
      <c r="V27" s="16">
        <f t="shared" si="5"/>
        <v>299</v>
      </c>
      <c r="W27" s="16">
        <f t="shared" si="7"/>
        <v>158</v>
      </c>
      <c r="X27" s="18">
        <f t="shared" si="6"/>
        <v>0.52842809364548493</v>
      </c>
    </row>
    <row r="28" spans="1:24" x14ac:dyDescent="0.15">
      <c r="A28" s="19">
        <v>280222</v>
      </c>
      <c r="B28" s="20" t="s">
        <v>43</v>
      </c>
      <c r="C28" s="22">
        <f>VLOOKUP(A28,'[1]貼付（TKCA015）'!$J$117:$T$173,3,FALSE)</f>
        <v>2234</v>
      </c>
      <c r="D28" s="22">
        <f>VLOOKUP(A28,'[1]貼付（TKCA015）'!$J$117:$T$173,4,FALSE)</f>
        <v>47</v>
      </c>
      <c r="E28" s="17">
        <f t="shared" si="8"/>
        <v>2.1038495971351837E-2</v>
      </c>
      <c r="F28" s="22">
        <f>VLOOKUP(A28,'[1]貼付（TKCA015）'!$J$117:$T$173,5,FALSE)</f>
        <v>66</v>
      </c>
      <c r="G28" s="22">
        <f>VLOOKUP(A28,'[1]貼付（TKCA015）'!$J$117:$T$173,6,FALSE)</f>
        <v>17</v>
      </c>
      <c r="H28" s="22">
        <v>0</v>
      </c>
      <c r="I28" s="22">
        <v>0</v>
      </c>
      <c r="J28" s="17">
        <f t="shared" si="0"/>
        <v>0.36170212765957449</v>
      </c>
      <c r="K28" s="22">
        <f>VLOOKUP(A28,'[1]貼付（TKCA015）'!$J$117:$T$173,7,FALSE)</f>
        <v>7</v>
      </c>
      <c r="L28" s="22">
        <v>0</v>
      </c>
      <c r="M28" s="22">
        <v>0</v>
      </c>
      <c r="N28" s="17">
        <f t="shared" si="1"/>
        <v>0.14893617021276595</v>
      </c>
      <c r="O28" s="22">
        <f>VLOOKUP(A28,'[1]貼付（TKCA015）'!$J$117:$T$173,8,FALSE)</f>
        <v>225</v>
      </c>
      <c r="P28" s="17">
        <f t="shared" si="2"/>
        <v>0.10071620411817368</v>
      </c>
      <c r="Q28" s="22">
        <f>VLOOKUP(A28,'[1]貼付（TKCA015）'!$J$117:$T$173,9,FALSE)</f>
        <v>429</v>
      </c>
      <c r="R28" s="22">
        <f>VLOOKUP(A28,'[1]貼付（TKCA015）'!$J$117:$T$173,10,FALSE)</f>
        <v>114</v>
      </c>
      <c r="S28" s="17">
        <f t="shared" si="3"/>
        <v>0.50666666666666671</v>
      </c>
      <c r="T28" s="22">
        <f>VLOOKUP(A28,'[1]貼付（TKCA015）'!$J$117:$T$173,11,FALSE)</f>
        <v>91</v>
      </c>
      <c r="U28" s="17">
        <f t="shared" si="4"/>
        <v>0.40444444444444444</v>
      </c>
      <c r="V28" s="16">
        <f t="shared" si="5"/>
        <v>272</v>
      </c>
      <c r="W28" s="16">
        <f t="shared" si="7"/>
        <v>98</v>
      </c>
      <c r="X28" s="18">
        <f t="shared" si="6"/>
        <v>0.36029411764705882</v>
      </c>
    </row>
    <row r="29" spans="1:24" x14ac:dyDescent="0.15">
      <c r="A29" s="19">
        <v>280248</v>
      </c>
      <c r="B29" s="20" t="s">
        <v>44</v>
      </c>
      <c r="C29" s="22">
        <f>VLOOKUP(A29,'[1]貼付（TKCA015）'!$J$117:$T$173,3,FALSE)</f>
        <v>2244</v>
      </c>
      <c r="D29" s="22">
        <f>VLOOKUP(A29,'[1]貼付（TKCA015）'!$J$117:$T$173,4,FALSE)</f>
        <v>72</v>
      </c>
      <c r="E29" s="17">
        <f t="shared" si="8"/>
        <v>3.2085561497326207E-2</v>
      </c>
      <c r="F29" s="22">
        <f>VLOOKUP(A29,'[1]貼付（TKCA015）'!$J$117:$T$173,5,FALSE)</f>
        <v>62</v>
      </c>
      <c r="G29" s="22">
        <f>VLOOKUP(A29,'[1]貼付（TKCA015）'!$J$117:$T$173,6,FALSE)</f>
        <v>38</v>
      </c>
      <c r="H29" s="22">
        <v>0</v>
      </c>
      <c r="I29" s="22">
        <v>0</v>
      </c>
      <c r="J29" s="17">
        <f t="shared" si="0"/>
        <v>0.52777777777777779</v>
      </c>
      <c r="K29" s="22">
        <f>VLOOKUP(A29,'[1]貼付（TKCA015）'!$J$117:$T$173,7,FALSE)</f>
        <v>38</v>
      </c>
      <c r="L29" s="22">
        <v>0</v>
      </c>
      <c r="M29" s="22">
        <v>0</v>
      </c>
      <c r="N29" s="17">
        <f t="shared" si="1"/>
        <v>0.52777777777777779</v>
      </c>
      <c r="O29" s="22">
        <f>VLOOKUP(A29,'[1]貼付（TKCA015）'!$J$117:$T$173,8,FALSE)</f>
        <v>213</v>
      </c>
      <c r="P29" s="17">
        <f t="shared" si="2"/>
        <v>9.4919786096256689E-2</v>
      </c>
      <c r="Q29" s="22">
        <f>VLOOKUP(A29,'[1]貼付（TKCA015）'!$J$117:$T$173,9,FALSE)</f>
        <v>462</v>
      </c>
      <c r="R29" s="22">
        <f>VLOOKUP(A29,'[1]貼付（TKCA015）'!$J$117:$T$173,10,FALSE)</f>
        <v>122</v>
      </c>
      <c r="S29" s="17">
        <f t="shared" si="3"/>
        <v>0.57276995305164324</v>
      </c>
      <c r="T29" s="22">
        <f>VLOOKUP(A29,'[1]貼付（TKCA015）'!$J$117:$T$173,11,FALSE)</f>
        <v>120</v>
      </c>
      <c r="U29" s="17">
        <f t="shared" si="4"/>
        <v>0.56338028169014087</v>
      </c>
      <c r="V29" s="16">
        <f t="shared" si="5"/>
        <v>285</v>
      </c>
      <c r="W29" s="16">
        <f t="shared" si="7"/>
        <v>158</v>
      </c>
      <c r="X29" s="18">
        <f t="shared" si="6"/>
        <v>0.55438596491228065</v>
      </c>
    </row>
    <row r="30" spans="1:24" x14ac:dyDescent="0.15">
      <c r="A30" s="19">
        <v>280271</v>
      </c>
      <c r="B30" s="20" t="s">
        <v>45</v>
      </c>
      <c r="C30" s="22">
        <f>VLOOKUP(A30,'[1]貼付（TKCA015）'!$J$117:$T$173,3,FALSE)</f>
        <v>1281</v>
      </c>
      <c r="D30" s="22">
        <f>VLOOKUP(A30,'[1]貼付（TKCA015）'!$J$117:$T$173,4,FALSE)</f>
        <v>39</v>
      </c>
      <c r="E30" s="17">
        <f t="shared" si="8"/>
        <v>3.0444964871194378E-2</v>
      </c>
      <c r="F30" s="22">
        <f>VLOOKUP(A30,'[1]貼付（TKCA015）'!$J$117:$T$173,5,FALSE)</f>
        <v>34</v>
      </c>
      <c r="G30" s="22">
        <f>VLOOKUP(A30,'[1]貼付（TKCA015）'!$J$117:$T$173,6,FALSE)</f>
        <v>14</v>
      </c>
      <c r="H30" s="22">
        <v>0</v>
      </c>
      <c r="I30" s="22">
        <v>0</v>
      </c>
      <c r="J30" s="17">
        <f t="shared" si="0"/>
        <v>0.35897435897435898</v>
      </c>
      <c r="K30" s="22">
        <f>VLOOKUP(A30,'[1]貼付（TKCA015）'!$J$117:$T$173,7,FALSE)</f>
        <v>4</v>
      </c>
      <c r="L30" s="22">
        <v>0</v>
      </c>
      <c r="M30" s="22">
        <v>0</v>
      </c>
      <c r="N30" s="17">
        <f t="shared" si="1"/>
        <v>0.10256410256410256</v>
      </c>
      <c r="O30" s="22">
        <f>VLOOKUP(A30,'[1]貼付（TKCA015）'!$J$117:$T$173,8,FALSE)</f>
        <v>152</v>
      </c>
      <c r="P30" s="17">
        <f t="shared" si="2"/>
        <v>0.11865729898516784</v>
      </c>
      <c r="Q30" s="22">
        <f>VLOOKUP(A30,'[1]貼付（TKCA015）'!$J$117:$T$173,9,FALSE)</f>
        <v>238</v>
      </c>
      <c r="R30" s="22">
        <f>VLOOKUP(A30,'[1]貼付（TKCA015）'!$J$117:$T$173,10,FALSE)</f>
        <v>95</v>
      </c>
      <c r="S30" s="17">
        <f t="shared" si="3"/>
        <v>0.625</v>
      </c>
      <c r="T30" s="22">
        <f>VLOOKUP(A30,'[1]貼付（TKCA015）'!$J$117:$T$173,11,FALSE)</f>
        <v>84</v>
      </c>
      <c r="U30" s="17">
        <f t="shared" si="4"/>
        <v>0.55263157894736847</v>
      </c>
      <c r="V30" s="16">
        <f t="shared" si="5"/>
        <v>191</v>
      </c>
      <c r="W30" s="16">
        <f t="shared" si="7"/>
        <v>88</v>
      </c>
      <c r="X30" s="18">
        <f t="shared" si="6"/>
        <v>0.4607329842931937</v>
      </c>
    </row>
    <row r="31" spans="1:24" x14ac:dyDescent="0.15">
      <c r="A31" s="19">
        <v>280313</v>
      </c>
      <c r="B31" s="20" t="s">
        <v>46</v>
      </c>
      <c r="C31" s="22">
        <f>VLOOKUP(A31,'[1]貼付（TKCA015）'!$J$117:$T$173,3,FALSE)</f>
        <v>1931</v>
      </c>
      <c r="D31" s="22">
        <f>VLOOKUP(A31,'[1]貼付（TKCA015）'!$J$117:$T$173,4,FALSE)</f>
        <v>36</v>
      </c>
      <c r="E31" s="17">
        <f t="shared" si="8"/>
        <v>1.8643190056965304E-2</v>
      </c>
      <c r="F31" s="22">
        <f>VLOOKUP(A31,'[1]貼付（TKCA015）'!$J$117:$T$173,5,FALSE)</f>
        <v>49</v>
      </c>
      <c r="G31" s="22">
        <f>VLOOKUP(A31,'[1]貼付（TKCA015）'!$J$117:$T$173,6,FALSE)</f>
        <v>15</v>
      </c>
      <c r="H31" s="22">
        <v>0</v>
      </c>
      <c r="I31" s="22">
        <v>0</v>
      </c>
      <c r="J31" s="17">
        <f t="shared" si="0"/>
        <v>0.41666666666666669</v>
      </c>
      <c r="K31" s="22">
        <f>VLOOKUP(A31,'[1]貼付（TKCA015）'!$J$117:$T$173,7,FALSE)</f>
        <v>8</v>
      </c>
      <c r="L31" s="22">
        <v>0</v>
      </c>
      <c r="M31" s="22">
        <v>0</v>
      </c>
      <c r="N31" s="17">
        <f t="shared" si="1"/>
        <v>0.22222222222222221</v>
      </c>
      <c r="O31" s="22">
        <f>VLOOKUP(A31,'[1]貼付（TKCA015）'!$J$117:$T$173,8,FALSE)</f>
        <v>205</v>
      </c>
      <c r="P31" s="17">
        <f t="shared" si="2"/>
        <v>0.10616261004660797</v>
      </c>
      <c r="Q31" s="22">
        <f>VLOOKUP(A31,'[1]貼付（TKCA015）'!$J$117:$T$173,9,FALSE)</f>
        <v>388</v>
      </c>
      <c r="R31" s="22">
        <f>VLOOKUP(A31,'[1]貼付（TKCA015）'!$J$117:$T$173,10,FALSE)</f>
        <v>96</v>
      </c>
      <c r="S31" s="17">
        <f t="shared" si="3"/>
        <v>0.4682926829268293</v>
      </c>
      <c r="T31" s="22">
        <f>VLOOKUP(A31,'[1]貼付（TKCA015）'!$J$117:$T$173,11,FALSE)</f>
        <v>111</v>
      </c>
      <c r="U31" s="17">
        <f t="shared" si="4"/>
        <v>0.54146341463414638</v>
      </c>
      <c r="V31" s="16">
        <f t="shared" si="5"/>
        <v>241</v>
      </c>
      <c r="W31" s="16">
        <f t="shared" si="7"/>
        <v>119</v>
      </c>
      <c r="X31" s="18">
        <f t="shared" si="6"/>
        <v>0.49377593360995853</v>
      </c>
    </row>
    <row r="32" spans="1:24" x14ac:dyDescent="0.15">
      <c r="A32" s="19">
        <v>280321</v>
      </c>
      <c r="B32" s="20" t="s">
        <v>47</v>
      </c>
      <c r="C32" s="22">
        <f>VLOOKUP(A32,'[1]貼付（TKCA015）'!$J$117:$T$173,3,FALSE)</f>
        <v>1910</v>
      </c>
      <c r="D32" s="22">
        <f>VLOOKUP(A32,'[1]貼付（TKCA015）'!$J$117:$T$173,4,FALSE)</f>
        <v>30</v>
      </c>
      <c r="E32" s="17">
        <f t="shared" si="8"/>
        <v>1.5706806282722512E-2</v>
      </c>
      <c r="F32" s="22">
        <f>VLOOKUP(A32,'[1]貼付（TKCA015）'!$J$117:$T$173,5,FALSE)</f>
        <v>46</v>
      </c>
      <c r="G32" s="22">
        <f>VLOOKUP(A32,'[1]貼付（TKCA015）'!$J$117:$T$173,6,FALSE)</f>
        <v>12</v>
      </c>
      <c r="H32" s="22">
        <v>0</v>
      </c>
      <c r="I32" s="22">
        <v>0</v>
      </c>
      <c r="J32" s="17">
        <f t="shared" si="0"/>
        <v>0.4</v>
      </c>
      <c r="K32" s="22">
        <f>VLOOKUP(A32,'[1]貼付（TKCA015）'!$J$117:$T$173,7,FALSE)</f>
        <v>8</v>
      </c>
      <c r="L32" s="22">
        <v>0</v>
      </c>
      <c r="M32" s="22">
        <v>0</v>
      </c>
      <c r="N32" s="17">
        <f t="shared" si="1"/>
        <v>0.26666666666666666</v>
      </c>
      <c r="O32" s="22">
        <f>VLOOKUP(A32,'[1]貼付（TKCA015）'!$J$117:$T$173,8,FALSE)</f>
        <v>172</v>
      </c>
      <c r="P32" s="17">
        <f t="shared" si="2"/>
        <v>9.0052356020942415E-2</v>
      </c>
      <c r="Q32" s="22">
        <f>VLOOKUP(A32,'[1]貼付（TKCA015）'!$J$117:$T$173,9,FALSE)</f>
        <v>401</v>
      </c>
      <c r="R32" s="22">
        <f>VLOOKUP(A32,'[1]貼付（TKCA015）'!$J$117:$T$173,10,FALSE)</f>
        <v>52</v>
      </c>
      <c r="S32" s="17">
        <f t="shared" si="3"/>
        <v>0.30232558139534882</v>
      </c>
      <c r="T32" s="22">
        <f>VLOOKUP(A32,'[1]貼付（TKCA015）'!$J$117:$T$173,11,FALSE)</f>
        <v>65</v>
      </c>
      <c r="U32" s="17">
        <f t="shared" si="4"/>
        <v>0.37790697674418605</v>
      </c>
      <c r="V32" s="16">
        <f t="shared" si="5"/>
        <v>202</v>
      </c>
      <c r="W32" s="16">
        <f t="shared" si="7"/>
        <v>73</v>
      </c>
      <c r="X32" s="18">
        <f t="shared" si="6"/>
        <v>0.36138613861386137</v>
      </c>
    </row>
    <row r="33" spans="1:24" x14ac:dyDescent="0.15">
      <c r="A33" s="19">
        <v>280370</v>
      </c>
      <c r="B33" s="20" t="s">
        <v>48</v>
      </c>
      <c r="C33" s="22">
        <f>VLOOKUP(A33,'[1]貼付（TKCA015）'!$J$117:$T$173,3,FALSE)</f>
        <v>987</v>
      </c>
      <c r="D33" s="22">
        <f>VLOOKUP(A33,'[1]貼付（TKCA015）'!$J$117:$T$173,4,FALSE)</f>
        <v>29</v>
      </c>
      <c r="E33" s="17">
        <f t="shared" si="8"/>
        <v>2.9381965552178316E-2</v>
      </c>
      <c r="F33" s="22">
        <f>VLOOKUP(A33,'[1]貼付（TKCA015）'!$J$117:$T$173,5,FALSE)</f>
        <v>40</v>
      </c>
      <c r="G33" s="22">
        <f>VLOOKUP(A33,'[1]貼付（TKCA015）'!$J$117:$T$173,6,FALSE)</f>
        <v>15</v>
      </c>
      <c r="H33" s="22">
        <v>0</v>
      </c>
      <c r="I33" s="22">
        <v>0</v>
      </c>
      <c r="J33" s="17">
        <f t="shared" si="0"/>
        <v>0.51724137931034486</v>
      </c>
      <c r="K33" s="22">
        <f>VLOOKUP(A33,'[1]貼付（TKCA015）'!$J$117:$T$173,7,FALSE)</f>
        <v>12</v>
      </c>
      <c r="L33" s="22">
        <v>0</v>
      </c>
      <c r="M33" s="22">
        <v>0</v>
      </c>
      <c r="N33" s="17">
        <f t="shared" si="1"/>
        <v>0.41379310344827586</v>
      </c>
      <c r="O33" s="22">
        <f>VLOOKUP(A33,'[1]貼付（TKCA015）'!$J$117:$T$173,8,FALSE)</f>
        <v>94</v>
      </c>
      <c r="P33" s="17">
        <f t="shared" si="2"/>
        <v>9.5238095238095233E-2</v>
      </c>
      <c r="Q33" s="22">
        <f>VLOOKUP(A33,'[1]貼付（TKCA015）'!$J$117:$T$173,9,FALSE)</f>
        <v>204</v>
      </c>
      <c r="R33" s="22">
        <f>VLOOKUP(A33,'[1]貼付（TKCA015）'!$J$117:$T$173,10,FALSE)</f>
        <v>38</v>
      </c>
      <c r="S33" s="17">
        <f t="shared" si="3"/>
        <v>0.40425531914893614</v>
      </c>
      <c r="T33" s="22">
        <f>VLOOKUP(A33,'[1]貼付（TKCA015）'!$J$117:$T$173,11,FALSE)</f>
        <v>33</v>
      </c>
      <c r="U33" s="17">
        <f t="shared" si="4"/>
        <v>0.35106382978723405</v>
      </c>
      <c r="V33" s="16">
        <f t="shared" si="5"/>
        <v>123</v>
      </c>
      <c r="W33" s="16">
        <f t="shared" si="7"/>
        <v>45</v>
      </c>
      <c r="X33" s="18">
        <f t="shared" si="6"/>
        <v>0.36585365853658536</v>
      </c>
    </row>
    <row r="34" spans="1:24" x14ac:dyDescent="0.15">
      <c r="A34" s="19">
        <v>280396</v>
      </c>
      <c r="B34" s="20" t="s">
        <v>49</v>
      </c>
      <c r="C34" s="22">
        <f>VLOOKUP(A34,'[1]貼付（TKCA015）'!$J$117:$T$173,3,FALSE)</f>
        <v>1147</v>
      </c>
      <c r="D34" s="22">
        <f>VLOOKUP(A34,'[1]貼付（TKCA015）'!$J$117:$T$173,4,FALSE)</f>
        <v>33</v>
      </c>
      <c r="E34" s="17">
        <f t="shared" si="8"/>
        <v>2.8770706190061029E-2</v>
      </c>
      <c r="F34" s="22">
        <f>VLOOKUP(A34,'[1]貼付（TKCA015）'!$J$117:$T$173,5,FALSE)</f>
        <v>32</v>
      </c>
      <c r="G34" s="22">
        <f>VLOOKUP(A34,'[1]貼付（TKCA015）'!$J$117:$T$173,6,FALSE)</f>
        <v>17</v>
      </c>
      <c r="H34" s="22">
        <v>0</v>
      </c>
      <c r="I34" s="22">
        <v>0</v>
      </c>
      <c r="J34" s="17">
        <f t="shared" si="0"/>
        <v>0.51515151515151514</v>
      </c>
      <c r="K34" s="22">
        <f>VLOOKUP(A34,'[1]貼付（TKCA015）'!$J$117:$T$173,7,FALSE)</f>
        <v>10</v>
      </c>
      <c r="L34" s="22">
        <v>0</v>
      </c>
      <c r="M34" s="22">
        <v>0</v>
      </c>
      <c r="N34" s="17">
        <f t="shared" si="1"/>
        <v>0.30303030303030304</v>
      </c>
      <c r="O34" s="22">
        <f>VLOOKUP(A34,'[1]貼付（TKCA015）'!$J$117:$T$173,8,FALSE)</f>
        <v>105</v>
      </c>
      <c r="P34" s="17">
        <f t="shared" si="2"/>
        <v>9.1543156059285091E-2</v>
      </c>
      <c r="Q34" s="22">
        <f>VLOOKUP(A34,'[1]貼付（TKCA015）'!$J$117:$T$173,9,FALSE)</f>
        <v>187</v>
      </c>
      <c r="R34" s="22">
        <f>VLOOKUP(A34,'[1]貼付（TKCA015）'!$J$117:$T$173,10,FALSE)</f>
        <v>19</v>
      </c>
      <c r="S34" s="17">
        <f t="shared" si="3"/>
        <v>0.18095238095238095</v>
      </c>
      <c r="T34" s="22">
        <f>VLOOKUP(A34,'[1]貼付（TKCA015）'!$J$117:$T$173,11,FALSE)</f>
        <v>17</v>
      </c>
      <c r="U34" s="17">
        <f t="shared" si="4"/>
        <v>0.16190476190476191</v>
      </c>
      <c r="V34" s="16">
        <f t="shared" si="5"/>
        <v>138</v>
      </c>
      <c r="W34" s="16">
        <f t="shared" si="7"/>
        <v>27</v>
      </c>
      <c r="X34" s="18">
        <f t="shared" si="6"/>
        <v>0.19565217391304349</v>
      </c>
    </row>
    <row r="35" spans="1:24" x14ac:dyDescent="0.15">
      <c r="A35" s="19">
        <v>280404</v>
      </c>
      <c r="B35" s="20" t="s">
        <v>50</v>
      </c>
      <c r="C35" s="22">
        <f>VLOOKUP(A35,'[1]貼付（TKCA015）'!$J$117:$T$173,3,FALSE)</f>
        <v>828</v>
      </c>
      <c r="D35" s="22">
        <f>VLOOKUP(A35,'[1]貼付（TKCA015）'!$J$117:$T$173,4,FALSE)</f>
        <v>20</v>
      </c>
      <c r="E35" s="17">
        <f t="shared" si="8"/>
        <v>2.4154589371980676E-2</v>
      </c>
      <c r="F35" s="22">
        <f>VLOOKUP(A35,'[1]貼付（TKCA015）'!$J$117:$T$173,5,FALSE)</f>
        <v>19</v>
      </c>
      <c r="G35" s="22">
        <f>VLOOKUP(A35,'[1]貼付（TKCA015）'!$J$117:$T$173,6,FALSE)</f>
        <v>9</v>
      </c>
      <c r="H35" s="22">
        <v>0</v>
      </c>
      <c r="I35" s="22">
        <v>0</v>
      </c>
      <c r="J35" s="17">
        <f t="shared" si="0"/>
        <v>0.45</v>
      </c>
      <c r="K35" s="22">
        <f>VLOOKUP(A35,'[1]貼付（TKCA015）'!$J$117:$T$173,7,FALSE)</f>
        <v>9</v>
      </c>
      <c r="L35" s="22">
        <v>0</v>
      </c>
      <c r="M35" s="22">
        <v>0</v>
      </c>
      <c r="N35" s="17">
        <f t="shared" si="1"/>
        <v>0.45</v>
      </c>
      <c r="O35" s="22">
        <f>VLOOKUP(A35,'[1]貼付（TKCA015）'!$J$117:$T$173,8,FALSE)</f>
        <v>71</v>
      </c>
      <c r="P35" s="17">
        <f t="shared" si="2"/>
        <v>8.5748792270531407E-2</v>
      </c>
      <c r="Q35" s="22">
        <f>VLOOKUP(A35,'[1]貼付（TKCA015）'!$J$117:$T$173,9,FALSE)</f>
        <v>169</v>
      </c>
      <c r="R35" s="22">
        <f>VLOOKUP(A35,'[1]貼付（TKCA015）'!$J$117:$T$173,10,FALSE)</f>
        <v>29</v>
      </c>
      <c r="S35" s="17">
        <f t="shared" si="3"/>
        <v>0.40845070422535212</v>
      </c>
      <c r="T35" s="22">
        <f>VLOOKUP(A35,'[1]貼付（TKCA015）'!$J$117:$T$173,11,FALSE)</f>
        <v>29</v>
      </c>
      <c r="U35" s="17">
        <f t="shared" si="4"/>
        <v>0.40845070422535212</v>
      </c>
      <c r="V35" s="16">
        <f t="shared" si="5"/>
        <v>91</v>
      </c>
      <c r="W35" s="16">
        <f t="shared" si="7"/>
        <v>38</v>
      </c>
      <c r="X35" s="18">
        <f t="shared" si="6"/>
        <v>0.4175824175824176</v>
      </c>
    </row>
    <row r="36" spans="1:24" x14ac:dyDescent="0.15">
      <c r="A36" s="19">
        <v>280420</v>
      </c>
      <c r="B36" s="20" t="s">
        <v>51</v>
      </c>
      <c r="C36" s="22">
        <f>VLOOKUP(A36,'[1]貼付（TKCA015）'!$J$117:$T$173,3,FALSE)</f>
        <v>1537</v>
      </c>
      <c r="D36" s="22">
        <f>VLOOKUP(A36,'[1]貼付（TKCA015）'!$J$117:$T$173,4,FALSE)</f>
        <v>40</v>
      </c>
      <c r="E36" s="17">
        <f t="shared" si="8"/>
        <v>2.6024723487312947E-2</v>
      </c>
      <c r="F36" s="22">
        <f>VLOOKUP(A36,'[1]貼付（TKCA015）'!$J$117:$T$173,5,FALSE)</f>
        <v>35</v>
      </c>
      <c r="G36" s="22">
        <f>VLOOKUP(A36,'[1]貼付（TKCA015）'!$J$117:$T$173,6,FALSE)</f>
        <v>24</v>
      </c>
      <c r="H36" s="22">
        <v>0</v>
      </c>
      <c r="I36" s="22">
        <v>0</v>
      </c>
      <c r="J36" s="17">
        <f t="shared" si="0"/>
        <v>0.6</v>
      </c>
      <c r="K36" s="22">
        <f>VLOOKUP(A36,'[1]貼付（TKCA015）'!$J$117:$T$173,7,FALSE)</f>
        <v>14</v>
      </c>
      <c r="L36" s="22">
        <v>0</v>
      </c>
      <c r="M36" s="22">
        <v>0</v>
      </c>
      <c r="N36" s="17">
        <f t="shared" si="1"/>
        <v>0.35</v>
      </c>
      <c r="O36" s="22">
        <f>VLOOKUP(A36,'[1]貼付（TKCA015）'!$J$117:$T$173,8,FALSE)</f>
        <v>175</v>
      </c>
      <c r="P36" s="17">
        <f t="shared" si="2"/>
        <v>0.11385816525699415</v>
      </c>
      <c r="Q36" s="22">
        <f>VLOOKUP(A36,'[1]貼付（TKCA015）'!$J$117:$T$173,9,FALSE)</f>
        <v>279</v>
      </c>
      <c r="R36" s="22">
        <f>VLOOKUP(A36,'[1]貼付（TKCA015）'!$J$117:$T$173,10,FALSE)</f>
        <v>106</v>
      </c>
      <c r="S36" s="17">
        <f t="shared" si="3"/>
        <v>0.60571428571428576</v>
      </c>
      <c r="T36" s="22">
        <f>VLOOKUP(A36,'[1]貼付（TKCA015）'!$J$117:$T$173,11,FALSE)</f>
        <v>90</v>
      </c>
      <c r="U36" s="17">
        <f t="shared" si="4"/>
        <v>0.51428571428571423</v>
      </c>
      <c r="V36" s="16">
        <f t="shared" si="5"/>
        <v>215</v>
      </c>
      <c r="W36" s="16">
        <f t="shared" si="7"/>
        <v>104</v>
      </c>
      <c r="X36" s="18">
        <f t="shared" si="6"/>
        <v>0.48372093023255813</v>
      </c>
    </row>
    <row r="37" spans="1:24" x14ac:dyDescent="0.15">
      <c r="A37" s="19">
        <v>280438</v>
      </c>
      <c r="B37" s="20" t="s">
        <v>52</v>
      </c>
      <c r="C37" s="22">
        <f>VLOOKUP(A37,'[1]貼付（TKCA015）'!$J$117:$T$173,3,FALSE)</f>
        <v>4507</v>
      </c>
      <c r="D37" s="22">
        <f>VLOOKUP(A37,'[1]貼付（TKCA015）'!$J$117:$T$173,4,FALSE)</f>
        <v>96</v>
      </c>
      <c r="E37" s="17">
        <f t="shared" si="8"/>
        <v>2.1300199689372089E-2</v>
      </c>
      <c r="F37" s="22">
        <f>VLOOKUP(A37,'[1]貼付（TKCA015）'!$J$117:$T$173,5,FALSE)</f>
        <v>139</v>
      </c>
      <c r="G37" s="22">
        <f>VLOOKUP(A37,'[1]貼付（TKCA015）'!$J$117:$T$173,6,FALSE)</f>
        <v>43</v>
      </c>
      <c r="H37" s="22">
        <v>0</v>
      </c>
      <c r="I37" s="22">
        <v>0</v>
      </c>
      <c r="J37" s="17">
        <f t="shared" si="0"/>
        <v>0.44791666666666669</v>
      </c>
      <c r="K37" s="22">
        <f>VLOOKUP(A37,'[1]貼付（TKCA015）'!$J$117:$T$173,7,FALSE)</f>
        <v>3</v>
      </c>
      <c r="L37" s="22">
        <v>0</v>
      </c>
      <c r="M37" s="22">
        <v>0</v>
      </c>
      <c r="N37" s="17">
        <f t="shared" si="1"/>
        <v>3.125E-2</v>
      </c>
      <c r="O37" s="22">
        <f>VLOOKUP(A37,'[1]貼付（TKCA015）'!$J$117:$T$173,8,FALSE)</f>
        <v>417</v>
      </c>
      <c r="P37" s="17">
        <f t="shared" si="2"/>
        <v>9.2522742400710012E-2</v>
      </c>
      <c r="Q37" s="22">
        <f>VLOOKUP(A37,'[1]貼付（TKCA015）'!$J$117:$T$173,9,FALSE)</f>
        <v>986</v>
      </c>
      <c r="R37" s="22">
        <f>VLOOKUP(A37,'[1]貼付（TKCA015）'!$J$117:$T$173,10,FALSE)</f>
        <v>284</v>
      </c>
      <c r="S37" s="17">
        <f t="shared" si="3"/>
        <v>0.68105515587529974</v>
      </c>
      <c r="T37" s="22">
        <f>VLOOKUP(A37,'[1]貼付（TKCA015）'!$J$117:$T$173,11,FALSE)</f>
        <v>211</v>
      </c>
      <c r="U37" s="17">
        <f t="shared" si="4"/>
        <v>0.50599520383693042</v>
      </c>
      <c r="V37" s="16">
        <f t="shared" si="5"/>
        <v>513</v>
      </c>
      <c r="W37" s="16">
        <f t="shared" si="7"/>
        <v>214</v>
      </c>
      <c r="X37" s="18">
        <f t="shared" si="6"/>
        <v>0.4171539961013645</v>
      </c>
    </row>
    <row r="38" spans="1:24" x14ac:dyDescent="0.15">
      <c r="A38" s="19">
        <v>280453</v>
      </c>
      <c r="B38" s="20" t="s">
        <v>53</v>
      </c>
      <c r="C38" s="22">
        <f>VLOOKUP(A38,'[1]貼付（TKCA015）'!$J$117:$T$173,3,FALSE)</f>
        <v>1404</v>
      </c>
      <c r="D38" s="22">
        <f>VLOOKUP(A38,'[1]貼付（TKCA015）'!$J$117:$T$173,4,FALSE)</f>
        <v>27</v>
      </c>
      <c r="E38" s="17">
        <f t="shared" si="8"/>
        <v>1.9230769230769232E-2</v>
      </c>
      <c r="F38" s="22">
        <f>VLOOKUP(A38,'[1]貼付（TKCA015）'!$J$117:$T$173,5,FALSE)</f>
        <v>48</v>
      </c>
      <c r="G38" s="22">
        <f>VLOOKUP(A38,'[1]貼付（TKCA015）'!$J$117:$T$173,6,FALSE)</f>
        <v>22</v>
      </c>
      <c r="H38" s="22">
        <v>0</v>
      </c>
      <c r="I38" s="22">
        <v>0</v>
      </c>
      <c r="J38" s="17">
        <f t="shared" si="0"/>
        <v>0.81481481481481477</v>
      </c>
      <c r="K38" s="22">
        <f>VLOOKUP(A38,'[1]貼付（TKCA015）'!$J$117:$T$173,7,FALSE)</f>
        <v>4</v>
      </c>
      <c r="L38" s="22">
        <v>0</v>
      </c>
      <c r="M38" s="22">
        <v>0</v>
      </c>
      <c r="N38" s="17">
        <f t="shared" si="1"/>
        <v>0.14814814814814814</v>
      </c>
      <c r="O38" s="22">
        <f>VLOOKUP(A38,'[1]貼付（TKCA015）'!$J$117:$T$173,8,FALSE)</f>
        <v>91</v>
      </c>
      <c r="P38" s="17">
        <f t="shared" si="2"/>
        <v>6.4814814814814811E-2</v>
      </c>
      <c r="Q38" s="22">
        <f>VLOOKUP(A38,'[1]貼付（TKCA015）'!$J$117:$T$173,9,FALSE)</f>
        <v>313</v>
      </c>
      <c r="R38" s="22">
        <f>VLOOKUP(A38,'[1]貼付（TKCA015）'!$J$117:$T$173,10,FALSE)</f>
        <v>73</v>
      </c>
      <c r="S38" s="17">
        <f t="shared" si="3"/>
        <v>0.80219780219780223</v>
      </c>
      <c r="T38" s="22">
        <f>VLOOKUP(A38,'[1]貼付（TKCA015）'!$J$117:$T$173,11,FALSE)</f>
        <v>64</v>
      </c>
      <c r="U38" s="17">
        <f t="shared" si="4"/>
        <v>0.70329670329670335</v>
      </c>
      <c r="V38" s="16">
        <f t="shared" si="5"/>
        <v>118</v>
      </c>
      <c r="W38" s="16">
        <f t="shared" si="7"/>
        <v>68</v>
      </c>
      <c r="X38" s="18">
        <f t="shared" si="6"/>
        <v>0.57627118644067798</v>
      </c>
    </row>
    <row r="39" spans="1:24" x14ac:dyDescent="0.15">
      <c r="A39" s="19">
        <v>280461</v>
      </c>
      <c r="B39" s="20" t="s">
        <v>54</v>
      </c>
      <c r="C39" s="22">
        <f>VLOOKUP(A39,'[1]貼付（TKCA015）'!$J$117:$T$173,3,FALSE)</f>
        <v>948</v>
      </c>
      <c r="D39" s="22">
        <f>VLOOKUP(A39,'[1]貼付（TKCA015）'!$J$117:$T$173,4,FALSE)</f>
        <v>17</v>
      </c>
      <c r="E39" s="17">
        <f t="shared" si="8"/>
        <v>1.7932489451476793E-2</v>
      </c>
      <c r="F39" s="22">
        <f>VLOOKUP(A39,'[1]貼付（TKCA015）'!$J$117:$T$173,5,FALSE)</f>
        <v>26</v>
      </c>
      <c r="G39" s="22">
        <f>VLOOKUP(A39,'[1]貼付（TKCA015）'!$J$117:$T$173,6,FALSE)</f>
        <v>2</v>
      </c>
      <c r="H39" s="22">
        <v>0</v>
      </c>
      <c r="I39" s="22">
        <v>0</v>
      </c>
      <c r="J39" s="17">
        <f t="shared" si="0"/>
        <v>0.11764705882352941</v>
      </c>
      <c r="K39" s="22">
        <f>VLOOKUP(A39,'[1]貼付（TKCA015）'!$J$117:$T$173,7,FALSE)</f>
        <v>2</v>
      </c>
      <c r="L39" s="22">
        <v>0</v>
      </c>
      <c r="M39" s="22">
        <v>0</v>
      </c>
      <c r="N39" s="17">
        <f t="shared" si="1"/>
        <v>0.11764705882352941</v>
      </c>
      <c r="O39" s="22">
        <f>VLOOKUP(A39,'[1]貼付（TKCA015）'!$J$117:$T$173,8,FALSE)</f>
        <v>64</v>
      </c>
      <c r="P39" s="17">
        <f t="shared" si="2"/>
        <v>6.7510548523206745E-2</v>
      </c>
      <c r="Q39" s="22">
        <f>VLOOKUP(A39,'[1]貼付（TKCA015）'!$J$117:$T$173,9,FALSE)</f>
        <v>154</v>
      </c>
      <c r="R39" s="22">
        <f>VLOOKUP(A39,'[1]貼付（TKCA015）'!$J$117:$T$173,10,FALSE)</f>
        <v>21</v>
      </c>
      <c r="S39" s="17">
        <f t="shared" si="3"/>
        <v>0.328125</v>
      </c>
      <c r="T39" s="22">
        <f>VLOOKUP(A39,'[1]貼付（TKCA015）'!$J$117:$T$173,11,FALSE)</f>
        <v>20</v>
      </c>
      <c r="U39" s="17">
        <f t="shared" si="4"/>
        <v>0.3125</v>
      </c>
      <c r="V39" s="16">
        <f t="shared" si="5"/>
        <v>81</v>
      </c>
      <c r="W39" s="16">
        <f t="shared" si="7"/>
        <v>22</v>
      </c>
      <c r="X39" s="18">
        <f t="shared" si="6"/>
        <v>0.27160493827160492</v>
      </c>
    </row>
    <row r="40" spans="1:24" x14ac:dyDescent="0.15">
      <c r="A40" s="19">
        <v>280503</v>
      </c>
      <c r="B40" s="20" t="s">
        <v>55</v>
      </c>
      <c r="C40" s="22">
        <f>VLOOKUP(A40,'[1]貼付（TKCA015）'!$J$117:$T$173,3,FALSE)</f>
        <v>2714</v>
      </c>
      <c r="D40" s="22">
        <f>VLOOKUP(A40,'[1]貼付（TKCA015）'!$J$117:$T$173,4,FALSE)</f>
        <v>76</v>
      </c>
      <c r="E40" s="17">
        <f t="shared" si="8"/>
        <v>2.8002947678703021E-2</v>
      </c>
      <c r="F40" s="22">
        <f>VLOOKUP(A40,'[1]貼付（TKCA015）'!$J$117:$T$173,5,FALSE)</f>
        <v>108</v>
      </c>
      <c r="G40" s="22">
        <f>VLOOKUP(A40,'[1]貼付（TKCA015）'!$J$117:$T$173,6,FALSE)</f>
        <v>53</v>
      </c>
      <c r="H40" s="22">
        <v>0</v>
      </c>
      <c r="I40" s="22">
        <v>0</v>
      </c>
      <c r="J40" s="17">
        <f t="shared" si="0"/>
        <v>0.69736842105263153</v>
      </c>
      <c r="K40" s="22">
        <f>VLOOKUP(A40,'[1]貼付（TKCA015）'!$J$117:$T$173,7,FALSE)</f>
        <v>24</v>
      </c>
      <c r="L40" s="22">
        <v>0</v>
      </c>
      <c r="M40" s="22">
        <v>0</v>
      </c>
      <c r="N40" s="17">
        <f t="shared" si="1"/>
        <v>0.31578947368421051</v>
      </c>
      <c r="O40" s="22">
        <f>VLOOKUP(A40,'[1]貼付（TKCA015）'!$J$117:$T$173,8,FALSE)</f>
        <v>228</v>
      </c>
      <c r="P40" s="17">
        <f t="shared" si="2"/>
        <v>8.400884303610906E-2</v>
      </c>
      <c r="Q40" s="22">
        <f>VLOOKUP(A40,'[1]貼付（TKCA015）'!$J$117:$T$173,9,FALSE)</f>
        <v>470</v>
      </c>
      <c r="R40" s="22">
        <f>VLOOKUP(A40,'[1]貼付（TKCA015）'!$J$117:$T$173,10,FALSE)</f>
        <v>163</v>
      </c>
      <c r="S40" s="17">
        <f t="shared" si="3"/>
        <v>0.71491228070175439</v>
      </c>
      <c r="T40" s="22">
        <f>VLOOKUP(A40,'[1]貼付（TKCA015）'!$J$117:$T$173,11,FALSE)</f>
        <v>154</v>
      </c>
      <c r="U40" s="17">
        <f t="shared" si="4"/>
        <v>0.67543859649122806</v>
      </c>
      <c r="V40" s="16">
        <f t="shared" si="5"/>
        <v>304</v>
      </c>
      <c r="W40" s="16">
        <f t="shared" si="7"/>
        <v>178</v>
      </c>
      <c r="X40" s="18">
        <f t="shared" si="6"/>
        <v>0.58552631578947367</v>
      </c>
    </row>
    <row r="41" spans="1:24" x14ac:dyDescent="0.15">
      <c r="A41" s="19">
        <v>280578</v>
      </c>
      <c r="B41" s="20" t="s">
        <v>56</v>
      </c>
      <c r="C41" s="22">
        <f>VLOOKUP(A41,'[1]貼付（TKCA015）'!$J$117:$T$173,3,FALSE)</f>
        <v>1576</v>
      </c>
      <c r="D41" s="22">
        <f>VLOOKUP(A41,'[1]貼付（TKCA015）'!$J$117:$T$173,4,FALSE)</f>
        <v>60</v>
      </c>
      <c r="E41" s="17">
        <f t="shared" si="8"/>
        <v>3.8071065989847719E-2</v>
      </c>
      <c r="F41" s="22">
        <f>VLOOKUP(A41,'[1]貼付（TKCA015）'!$J$117:$T$173,5,FALSE)</f>
        <v>45</v>
      </c>
      <c r="G41" s="22">
        <f>VLOOKUP(A41,'[1]貼付（TKCA015）'!$J$117:$T$173,6,FALSE)</f>
        <v>14</v>
      </c>
      <c r="H41" s="22">
        <v>0</v>
      </c>
      <c r="I41" s="22">
        <v>0</v>
      </c>
      <c r="J41" s="17">
        <f t="shared" si="0"/>
        <v>0.23333333333333334</v>
      </c>
      <c r="K41" s="22">
        <f>VLOOKUP(A41,'[1]貼付（TKCA015）'!$J$117:$T$173,7,FALSE)</f>
        <v>10</v>
      </c>
      <c r="L41" s="22">
        <v>0</v>
      </c>
      <c r="M41" s="22">
        <v>0</v>
      </c>
      <c r="N41" s="17">
        <f t="shared" si="1"/>
        <v>0.16666666666666666</v>
      </c>
      <c r="O41" s="22">
        <f>VLOOKUP(A41,'[1]貼付（TKCA015）'!$J$117:$T$173,8,FALSE)</f>
        <v>151</v>
      </c>
      <c r="P41" s="17">
        <f t="shared" si="2"/>
        <v>9.5812182741116747E-2</v>
      </c>
      <c r="Q41" s="22">
        <f>VLOOKUP(A41,'[1]貼付（TKCA015）'!$J$117:$T$173,9,FALSE)</f>
        <v>260</v>
      </c>
      <c r="R41" s="22">
        <f>VLOOKUP(A41,'[1]貼付（TKCA015）'!$J$117:$T$173,10,FALSE)</f>
        <v>62</v>
      </c>
      <c r="S41" s="17">
        <f t="shared" si="3"/>
        <v>0.41059602649006621</v>
      </c>
      <c r="T41" s="22">
        <f>VLOOKUP(A41,'[1]貼付（TKCA015）'!$J$117:$T$173,11,FALSE)</f>
        <v>61</v>
      </c>
      <c r="U41" s="17">
        <f t="shared" si="4"/>
        <v>0.40397350993377484</v>
      </c>
      <c r="V41" s="16">
        <f t="shared" si="5"/>
        <v>211</v>
      </c>
      <c r="W41" s="16">
        <f t="shared" si="7"/>
        <v>71</v>
      </c>
      <c r="X41" s="18">
        <f t="shared" si="6"/>
        <v>0.33649289099526064</v>
      </c>
    </row>
    <row r="42" spans="1:24" x14ac:dyDescent="0.15">
      <c r="A42" s="19">
        <v>280628</v>
      </c>
      <c r="B42" s="20" t="s">
        <v>57</v>
      </c>
      <c r="C42" s="22">
        <f>VLOOKUP(A42,'[1]貼付（TKCA015）'!$J$117:$T$173,3,FALSE)</f>
        <v>1169</v>
      </c>
      <c r="D42" s="22">
        <f>VLOOKUP(A42,'[1]貼付（TKCA015）'!$J$117:$T$173,4,FALSE)</f>
        <v>36</v>
      </c>
      <c r="E42" s="17">
        <f t="shared" si="8"/>
        <v>3.0795551753635585E-2</v>
      </c>
      <c r="F42" s="22">
        <f>VLOOKUP(A42,'[1]貼付（TKCA015）'!$J$117:$T$173,5,FALSE)</f>
        <v>34</v>
      </c>
      <c r="G42" s="22">
        <f>VLOOKUP(A42,'[1]貼付（TKCA015）'!$J$117:$T$173,6,FALSE)</f>
        <v>2</v>
      </c>
      <c r="H42" s="22">
        <v>0</v>
      </c>
      <c r="I42" s="22">
        <v>0</v>
      </c>
      <c r="J42" s="17">
        <f t="shared" si="0"/>
        <v>5.5555555555555552E-2</v>
      </c>
      <c r="K42" s="22">
        <f>VLOOKUP(A42,'[1]貼付（TKCA015）'!$J$117:$T$173,7,FALSE)</f>
        <v>1</v>
      </c>
      <c r="L42" s="22">
        <v>0</v>
      </c>
      <c r="M42" s="22">
        <v>0</v>
      </c>
      <c r="N42" s="17">
        <f t="shared" si="1"/>
        <v>2.7777777777777776E-2</v>
      </c>
      <c r="O42" s="22">
        <f>VLOOKUP(A42,'[1]貼付（TKCA015）'!$J$117:$T$173,8,FALSE)</f>
        <v>101</v>
      </c>
      <c r="P42" s="17">
        <f t="shared" si="2"/>
        <v>8.6398631308810953E-2</v>
      </c>
      <c r="Q42" s="22">
        <f>VLOOKUP(A42,'[1]貼付（TKCA015）'!$J$117:$T$173,9,FALSE)</f>
        <v>207</v>
      </c>
      <c r="R42" s="22">
        <f>VLOOKUP(A42,'[1]貼付（TKCA015）'!$J$117:$T$173,10,FALSE)</f>
        <v>10</v>
      </c>
      <c r="S42" s="17">
        <f t="shared" si="3"/>
        <v>9.9009900990099015E-2</v>
      </c>
      <c r="T42" s="22">
        <f>VLOOKUP(A42,'[1]貼付（TKCA015）'!$J$117:$T$173,11,FALSE)</f>
        <v>8</v>
      </c>
      <c r="U42" s="17">
        <f t="shared" si="4"/>
        <v>7.9207920792079209E-2</v>
      </c>
      <c r="V42" s="16">
        <f t="shared" si="5"/>
        <v>137</v>
      </c>
      <c r="W42" s="16">
        <f t="shared" si="7"/>
        <v>9</v>
      </c>
      <c r="X42" s="18">
        <f t="shared" si="6"/>
        <v>6.569343065693431E-2</v>
      </c>
    </row>
    <row r="43" spans="1:24" x14ac:dyDescent="0.15">
      <c r="A43" s="19">
        <v>280651</v>
      </c>
      <c r="B43" s="20" t="s">
        <v>58</v>
      </c>
      <c r="C43" s="22">
        <f>VLOOKUP(A43,'[1]貼付（TKCA015）'!$J$117:$T$173,3,FALSE)</f>
        <v>1667</v>
      </c>
      <c r="D43" s="22">
        <f>VLOOKUP(A43,'[1]貼付（TKCA015）'!$J$117:$T$173,4,FALSE)</f>
        <v>45</v>
      </c>
      <c r="E43" s="17">
        <f t="shared" si="8"/>
        <v>2.6994601079784044E-2</v>
      </c>
      <c r="F43" s="22">
        <f>VLOOKUP(A43,'[1]貼付（TKCA015）'!$J$117:$T$173,5,FALSE)</f>
        <v>56</v>
      </c>
      <c r="G43" s="22">
        <f>VLOOKUP(A43,'[1]貼付（TKCA015）'!$J$117:$T$173,6,FALSE)</f>
        <v>13</v>
      </c>
      <c r="H43" s="22">
        <v>0</v>
      </c>
      <c r="I43" s="22">
        <v>0</v>
      </c>
      <c r="J43" s="17">
        <f t="shared" si="0"/>
        <v>0.28888888888888886</v>
      </c>
      <c r="K43" s="22">
        <f>VLOOKUP(A43,'[1]貼付（TKCA015）'!$J$117:$T$173,7,FALSE)</f>
        <v>4</v>
      </c>
      <c r="L43" s="22">
        <v>0</v>
      </c>
      <c r="M43" s="22">
        <v>0</v>
      </c>
      <c r="N43" s="17">
        <f t="shared" si="1"/>
        <v>8.8888888888888892E-2</v>
      </c>
      <c r="O43" s="22">
        <f>VLOOKUP(A43,'[1]貼付（TKCA015）'!$J$117:$T$173,8,FALSE)</f>
        <v>153</v>
      </c>
      <c r="P43" s="17">
        <f t="shared" si="2"/>
        <v>9.1781643671265747E-2</v>
      </c>
      <c r="Q43" s="22">
        <f>VLOOKUP(A43,'[1]貼付（TKCA015）'!$J$117:$T$173,9,FALSE)</f>
        <v>265</v>
      </c>
      <c r="R43" s="22">
        <f>VLOOKUP(A43,'[1]貼付（TKCA015）'!$J$117:$T$173,10,FALSE)</f>
        <v>88</v>
      </c>
      <c r="S43" s="17">
        <f t="shared" si="3"/>
        <v>0.57516339869281041</v>
      </c>
      <c r="T43" s="22">
        <f>VLOOKUP(A43,'[1]貼付（TKCA015）'!$J$117:$T$173,11,FALSE)</f>
        <v>85</v>
      </c>
      <c r="U43" s="17">
        <f t="shared" si="4"/>
        <v>0.55555555555555558</v>
      </c>
      <c r="V43" s="16">
        <f t="shared" si="5"/>
        <v>198</v>
      </c>
      <c r="W43" s="16">
        <f t="shared" si="7"/>
        <v>89</v>
      </c>
      <c r="X43" s="18">
        <f t="shared" si="6"/>
        <v>0.4494949494949495</v>
      </c>
    </row>
    <row r="44" spans="1:24" x14ac:dyDescent="0.15">
      <c r="A44" s="19">
        <v>280701</v>
      </c>
      <c r="B44" s="20" t="s">
        <v>59</v>
      </c>
      <c r="C44" s="22">
        <f>VLOOKUP(A44,'[1]貼付（TKCA015）'!$J$117:$T$173,3,FALSE)</f>
        <v>2024</v>
      </c>
      <c r="D44" s="22">
        <f>VLOOKUP(A44,'[1]貼付（TKCA015）'!$J$117:$T$173,4,FALSE)</f>
        <v>53</v>
      </c>
      <c r="E44" s="17">
        <f t="shared" si="8"/>
        <v>2.6185770750988144E-2</v>
      </c>
      <c r="F44" s="22">
        <f>VLOOKUP(A44,'[1]貼付（TKCA015）'!$J$117:$T$173,5,FALSE)</f>
        <v>49</v>
      </c>
      <c r="G44" s="22">
        <f>VLOOKUP(A44,'[1]貼付（TKCA015）'!$J$117:$T$173,6,FALSE)</f>
        <v>3</v>
      </c>
      <c r="H44" s="22">
        <v>0</v>
      </c>
      <c r="I44" s="22">
        <v>0</v>
      </c>
      <c r="J44" s="17">
        <f t="shared" si="0"/>
        <v>5.6603773584905662E-2</v>
      </c>
      <c r="K44" s="22">
        <f>VLOOKUP(A44,'[1]貼付（TKCA015）'!$J$117:$T$173,7,FALSE)</f>
        <v>3</v>
      </c>
      <c r="L44" s="22">
        <v>0</v>
      </c>
      <c r="M44" s="22">
        <v>0</v>
      </c>
      <c r="N44" s="17">
        <f t="shared" si="1"/>
        <v>5.6603773584905662E-2</v>
      </c>
      <c r="O44" s="22">
        <f>VLOOKUP(A44,'[1]貼付（TKCA015）'!$J$117:$T$173,8,FALSE)</f>
        <v>187</v>
      </c>
      <c r="P44" s="17">
        <f t="shared" si="2"/>
        <v>9.2391304347826081E-2</v>
      </c>
      <c r="Q44" s="22">
        <f>VLOOKUP(A44,'[1]貼付（TKCA015）'!$J$117:$T$173,9,FALSE)</f>
        <v>375</v>
      </c>
      <c r="R44" s="22">
        <f>VLOOKUP(A44,'[1]貼付（TKCA015）'!$J$117:$T$173,10,FALSE)</f>
        <v>52</v>
      </c>
      <c r="S44" s="17">
        <f t="shared" si="3"/>
        <v>0.27807486631016043</v>
      </c>
      <c r="T44" s="22">
        <f>VLOOKUP(A44,'[1]貼付（TKCA015）'!$J$117:$T$173,11,FALSE)</f>
        <v>51</v>
      </c>
      <c r="U44" s="17">
        <f t="shared" si="4"/>
        <v>0.27272727272727271</v>
      </c>
      <c r="V44" s="16">
        <f t="shared" si="5"/>
        <v>240</v>
      </c>
      <c r="W44" s="16">
        <f t="shared" si="7"/>
        <v>54</v>
      </c>
      <c r="X44" s="18">
        <f t="shared" si="6"/>
        <v>0.22500000000000001</v>
      </c>
    </row>
    <row r="45" spans="1:24" x14ac:dyDescent="0.15">
      <c r="A45" s="19">
        <v>280735</v>
      </c>
      <c r="B45" s="20" t="s">
        <v>60</v>
      </c>
      <c r="C45" s="22">
        <f>VLOOKUP(A45,'[1]貼付（TKCA015）'!$J$117:$T$173,3,FALSE)</f>
        <v>4017</v>
      </c>
      <c r="D45" s="22">
        <f>VLOOKUP(A45,'[1]貼付（TKCA015）'!$J$117:$T$173,4,FALSE)</f>
        <v>114</v>
      </c>
      <c r="E45" s="17">
        <f t="shared" si="8"/>
        <v>2.8379387602688575E-2</v>
      </c>
      <c r="F45" s="22">
        <f>VLOOKUP(A45,'[1]貼付（TKCA015）'!$J$117:$T$173,5,FALSE)</f>
        <v>121</v>
      </c>
      <c r="G45" s="22">
        <f>VLOOKUP(A45,'[1]貼付（TKCA015）'!$J$117:$T$173,6,FALSE)</f>
        <v>35</v>
      </c>
      <c r="H45" s="22">
        <v>0</v>
      </c>
      <c r="I45" s="22">
        <v>0</v>
      </c>
      <c r="J45" s="17">
        <f t="shared" si="0"/>
        <v>0.30701754385964913</v>
      </c>
      <c r="K45" s="22">
        <f>VLOOKUP(A45,'[1]貼付（TKCA015）'!$J$117:$T$173,7,FALSE)</f>
        <v>27</v>
      </c>
      <c r="L45" s="22">
        <v>0</v>
      </c>
      <c r="M45" s="22">
        <v>0</v>
      </c>
      <c r="N45" s="17">
        <f t="shared" si="1"/>
        <v>0.23684210526315788</v>
      </c>
      <c r="O45" s="22">
        <f>VLOOKUP(A45,'[1]貼付（TKCA015）'!$J$117:$T$173,8,FALSE)</f>
        <v>364</v>
      </c>
      <c r="P45" s="17">
        <f t="shared" si="2"/>
        <v>9.0614886731391592E-2</v>
      </c>
      <c r="Q45" s="22">
        <f>VLOOKUP(A45,'[1]貼付（TKCA015）'!$J$117:$T$173,9,FALSE)</f>
        <v>662</v>
      </c>
      <c r="R45" s="22">
        <f>VLOOKUP(A45,'[1]貼付（TKCA015）'!$J$117:$T$173,10,FALSE)</f>
        <v>147</v>
      </c>
      <c r="S45" s="17">
        <f t="shared" si="3"/>
        <v>0.40384615384615385</v>
      </c>
      <c r="T45" s="22">
        <f>VLOOKUP(A45,'[1]貼付（TKCA015）'!$J$117:$T$173,11,FALSE)</f>
        <v>132</v>
      </c>
      <c r="U45" s="17">
        <f t="shared" si="4"/>
        <v>0.36263736263736263</v>
      </c>
      <c r="V45" s="16">
        <f t="shared" si="5"/>
        <v>478</v>
      </c>
      <c r="W45" s="16">
        <f t="shared" si="7"/>
        <v>159</v>
      </c>
      <c r="X45" s="18">
        <f t="shared" si="6"/>
        <v>0.33263598326359833</v>
      </c>
    </row>
    <row r="46" spans="1:24" x14ac:dyDescent="0.15">
      <c r="A46" s="19">
        <v>280792</v>
      </c>
      <c r="B46" s="24" t="s">
        <v>61</v>
      </c>
      <c r="C46" s="22">
        <f>VLOOKUP(A46,'[1]貼付（TKCA015）'!$J$117:$T$173,3,FALSE)</f>
        <v>2458</v>
      </c>
      <c r="D46" s="22">
        <f>VLOOKUP(A46,'[1]貼付（TKCA015）'!$J$117:$T$173,4,FALSE)</f>
        <v>66</v>
      </c>
      <c r="E46" s="17">
        <f t="shared" si="8"/>
        <v>2.6851098454027666E-2</v>
      </c>
      <c r="F46" s="22">
        <f>VLOOKUP(A46,'[1]貼付（TKCA015）'!$J$117:$T$173,5,FALSE)</f>
        <v>105</v>
      </c>
      <c r="G46" s="22">
        <f>VLOOKUP(A46,'[1]貼付（TKCA015）'!$J$117:$T$173,6,FALSE)</f>
        <v>58</v>
      </c>
      <c r="H46" s="22">
        <v>0</v>
      </c>
      <c r="I46" s="22">
        <v>0</v>
      </c>
      <c r="J46" s="17">
        <f t="shared" si="0"/>
        <v>0.87878787878787878</v>
      </c>
      <c r="K46" s="22">
        <f>VLOOKUP(A46,'[1]貼付（TKCA015）'!$J$117:$T$173,7,FALSE)</f>
        <v>21</v>
      </c>
      <c r="L46" s="22">
        <v>0</v>
      </c>
      <c r="M46" s="22">
        <v>0</v>
      </c>
      <c r="N46" s="17">
        <f t="shared" si="1"/>
        <v>0.31818181818181818</v>
      </c>
      <c r="O46" s="22">
        <f>VLOOKUP(A46,'[1]貼付（TKCA015）'!$J$117:$T$173,8,FALSE)</f>
        <v>238</v>
      </c>
      <c r="P46" s="17">
        <f t="shared" si="2"/>
        <v>9.6826688364524002E-2</v>
      </c>
      <c r="Q46" s="22">
        <f>VLOOKUP(A46,'[1]貼付（TKCA015）'!$J$117:$T$173,9,FALSE)</f>
        <v>481</v>
      </c>
      <c r="R46" s="22">
        <f>VLOOKUP(A46,'[1]貼付（TKCA015）'!$J$117:$T$173,10,FALSE)</f>
        <v>62</v>
      </c>
      <c r="S46" s="17">
        <f t="shared" si="3"/>
        <v>0.26050420168067229</v>
      </c>
      <c r="T46" s="22">
        <f>VLOOKUP(A46,'[1]貼付（TKCA015）'!$J$117:$T$173,11,FALSE)</f>
        <v>53</v>
      </c>
      <c r="U46" s="17">
        <f t="shared" si="4"/>
        <v>0.22268907563025211</v>
      </c>
      <c r="V46" s="16">
        <f t="shared" si="5"/>
        <v>304</v>
      </c>
      <c r="W46" s="16">
        <f t="shared" si="7"/>
        <v>74</v>
      </c>
      <c r="X46" s="18">
        <f t="shared" si="6"/>
        <v>0.24342105263157895</v>
      </c>
    </row>
    <row r="47" spans="1:24" x14ac:dyDescent="0.15">
      <c r="A47" s="19">
        <v>280867</v>
      </c>
      <c r="B47" s="20" t="s">
        <v>62</v>
      </c>
      <c r="C47" s="22">
        <f>VLOOKUP(A47,'[1]貼付（TKCA015）'!$J$117:$T$173,3,FALSE)</f>
        <v>3488</v>
      </c>
      <c r="D47" s="22">
        <f>VLOOKUP(A47,'[1]貼付（TKCA015）'!$J$117:$T$173,4,FALSE)</f>
        <v>115</v>
      </c>
      <c r="E47" s="17">
        <f t="shared" si="8"/>
        <v>3.2970183486238529E-2</v>
      </c>
      <c r="F47" s="22">
        <f>VLOOKUP(A47,'[1]貼付（TKCA015）'!$J$117:$T$173,5,FALSE)</f>
        <v>166</v>
      </c>
      <c r="G47" s="22">
        <f>VLOOKUP(A47,'[1]貼付（TKCA015）'!$J$117:$T$173,6,FALSE)</f>
        <v>60</v>
      </c>
      <c r="H47" s="22">
        <v>0</v>
      </c>
      <c r="I47" s="22">
        <v>0</v>
      </c>
      <c r="J47" s="17">
        <f t="shared" si="0"/>
        <v>0.52173913043478259</v>
      </c>
      <c r="K47" s="22">
        <f>VLOOKUP(A47,'[1]貼付（TKCA015）'!$J$117:$T$173,7,FALSE)</f>
        <v>4</v>
      </c>
      <c r="L47" s="22">
        <v>0</v>
      </c>
      <c r="M47" s="22">
        <v>0</v>
      </c>
      <c r="N47" s="17">
        <f t="shared" si="1"/>
        <v>3.4782608695652174E-2</v>
      </c>
      <c r="O47" s="22">
        <f>VLOOKUP(A47,'[1]貼付（TKCA015）'!$J$117:$T$173,8,FALSE)</f>
        <v>269</v>
      </c>
      <c r="P47" s="17">
        <f t="shared" si="2"/>
        <v>7.7121559633027525E-2</v>
      </c>
      <c r="Q47" s="22">
        <f>VLOOKUP(A47,'[1]貼付（TKCA015）'!$J$117:$T$173,9,FALSE)</f>
        <v>627</v>
      </c>
      <c r="R47" s="22">
        <f>VLOOKUP(A47,'[1]貼付（TKCA015）'!$J$117:$T$173,10,FALSE)</f>
        <v>193</v>
      </c>
      <c r="S47" s="17">
        <f t="shared" si="3"/>
        <v>0.71747211895910779</v>
      </c>
      <c r="T47" s="22">
        <f>VLOOKUP(A47,'[1]貼付（TKCA015）'!$J$117:$T$173,11,FALSE)</f>
        <v>153</v>
      </c>
      <c r="U47" s="17">
        <f t="shared" si="4"/>
        <v>0.56877323420074355</v>
      </c>
      <c r="V47" s="16">
        <f t="shared" si="5"/>
        <v>384</v>
      </c>
      <c r="W47" s="16">
        <f t="shared" si="7"/>
        <v>157</v>
      </c>
      <c r="X47" s="18">
        <f t="shared" si="6"/>
        <v>0.40885416666666669</v>
      </c>
    </row>
    <row r="48" spans="1:24" x14ac:dyDescent="0.15">
      <c r="A48" s="19">
        <v>280933</v>
      </c>
      <c r="B48" s="20" t="s">
        <v>63</v>
      </c>
      <c r="C48" s="22">
        <f>VLOOKUP(A48,'[1]貼付（TKCA015）'!$J$117:$T$173,3,FALSE)</f>
        <v>4416</v>
      </c>
      <c r="D48" s="22">
        <f>VLOOKUP(A48,'[1]貼付（TKCA015）'!$J$117:$T$173,4,FALSE)</f>
        <v>166</v>
      </c>
      <c r="E48" s="17">
        <f t="shared" si="8"/>
        <v>3.7590579710144928E-2</v>
      </c>
      <c r="F48" s="22">
        <f>VLOOKUP(A48,'[1]貼付（TKCA015）'!$J$117:$T$173,5,FALSE)</f>
        <v>173</v>
      </c>
      <c r="G48" s="22">
        <f>VLOOKUP(A48,'[1]貼付（TKCA015）'!$J$117:$T$173,6,FALSE)</f>
        <v>9</v>
      </c>
      <c r="H48" s="22">
        <v>0</v>
      </c>
      <c r="I48" s="22">
        <v>0</v>
      </c>
      <c r="J48" s="17">
        <f t="shared" si="0"/>
        <v>5.4216867469879519E-2</v>
      </c>
      <c r="K48" s="22">
        <f>VLOOKUP(A48,'[1]貼付（TKCA015）'!$J$117:$T$173,7,FALSE)</f>
        <v>8</v>
      </c>
      <c r="L48" s="22">
        <v>0</v>
      </c>
      <c r="M48" s="22">
        <v>0</v>
      </c>
      <c r="N48" s="17">
        <f t="shared" si="1"/>
        <v>4.8192771084337352E-2</v>
      </c>
      <c r="O48" s="22">
        <f>VLOOKUP(A48,'[1]貼付（TKCA015）'!$J$117:$T$173,8,FALSE)</f>
        <v>323</v>
      </c>
      <c r="P48" s="17">
        <f t="shared" si="2"/>
        <v>7.3143115942028991E-2</v>
      </c>
      <c r="Q48" s="22">
        <f>VLOOKUP(A48,'[1]貼付（TKCA015）'!$J$117:$T$173,9,FALSE)</f>
        <v>641</v>
      </c>
      <c r="R48" s="22">
        <f>VLOOKUP(A48,'[1]貼付（TKCA015）'!$J$117:$T$173,10,FALSE)</f>
        <v>172</v>
      </c>
      <c r="S48" s="17">
        <f t="shared" si="3"/>
        <v>0.53250773993808054</v>
      </c>
      <c r="T48" s="22">
        <f>VLOOKUP(A48,'[1]貼付（TKCA015）'!$J$117:$T$173,11,FALSE)</f>
        <v>115</v>
      </c>
      <c r="U48" s="17">
        <f t="shared" si="4"/>
        <v>0.35603715170278638</v>
      </c>
      <c r="V48" s="16">
        <f t="shared" si="5"/>
        <v>489</v>
      </c>
      <c r="W48" s="16">
        <f t="shared" si="7"/>
        <v>123</v>
      </c>
      <c r="X48" s="18">
        <f t="shared" si="6"/>
        <v>0.25153374233128833</v>
      </c>
    </row>
    <row r="49" spans="1:24" x14ac:dyDescent="0.15">
      <c r="A49" s="19">
        <v>280958</v>
      </c>
      <c r="B49" s="20" t="s">
        <v>64</v>
      </c>
      <c r="C49" s="22">
        <f>VLOOKUP(A49,'[1]貼付（TKCA015）'!$J$117:$T$173,3,FALSE)</f>
        <v>6380</v>
      </c>
      <c r="D49" s="22">
        <f>VLOOKUP(A49,'[1]貼付（TKCA015）'!$J$117:$T$173,4,FALSE)</f>
        <v>144</v>
      </c>
      <c r="E49" s="17">
        <f t="shared" si="8"/>
        <v>2.25705329153605E-2</v>
      </c>
      <c r="F49" s="22">
        <f>VLOOKUP(A49,'[1]貼付（TKCA015）'!$J$117:$T$173,5,FALSE)</f>
        <v>185</v>
      </c>
      <c r="G49" s="22">
        <f>VLOOKUP(A49,'[1]貼付（TKCA015）'!$J$117:$T$173,6,FALSE)</f>
        <v>76</v>
      </c>
      <c r="H49" s="22">
        <v>1</v>
      </c>
      <c r="I49" s="22">
        <v>0</v>
      </c>
      <c r="J49" s="17">
        <f t="shared" si="0"/>
        <v>0.53472222222222221</v>
      </c>
      <c r="K49" s="22">
        <f>VLOOKUP(A49,'[1]貼付（TKCA015）'!$J$117:$T$173,7,FALSE)</f>
        <v>41</v>
      </c>
      <c r="L49" s="22">
        <v>0</v>
      </c>
      <c r="M49" s="22">
        <v>0</v>
      </c>
      <c r="N49" s="17">
        <f t="shared" si="1"/>
        <v>0.28472222222222221</v>
      </c>
      <c r="O49" s="22">
        <f>VLOOKUP(A49,'[1]貼付（TKCA015）'!$J$117:$T$173,8,FALSE)</f>
        <v>442</v>
      </c>
      <c r="P49" s="17">
        <f t="shared" si="2"/>
        <v>6.9278996865203765E-2</v>
      </c>
      <c r="Q49" s="22">
        <f>VLOOKUP(A49,'[1]貼付（TKCA015）'!$J$117:$T$173,9,FALSE)</f>
        <v>1011</v>
      </c>
      <c r="R49" s="22">
        <f>VLOOKUP(A49,'[1]貼付（TKCA015）'!$J$117:$T$173,10,FALSE)</f>
        <v>282</v>
      </c>
      <c r="S49" s="17">
        <f t="shared" si="3"/>
        <v>0.63800904977375561</v>
      </c>
      <c r="T49" s="22">
        <f>VLOOKUP(A49,'[1]貼付（TKCA015）'!$J$117:$T$173,11,FALSE)</f>
        <v>282</v>
      </c>
      <c r="U49" s="17">
        <f t="shared" si="4"/>
        <v>0.63800904977375561</v>
      </c>
      <c r="V49" s="16">
        <f t="shared" si="5"/>
        <v>586</v>
      </c>
      <c r="W49" s="16">
        <f t="shared" si="7"/>
        <v>323</v>
      </c>
      <c r="X49" s="18">
        <f t="shared" si="6"/>
        <v>0.55119453924914674</v>
      </c>
    </row>
    <row r="50" spans="1:24" x14ac:dyDescent="0.15">
      <c r="A50" s="19">
        <v>283010</v>
      </c>
      <c r="B50" s="20" t="s">
        <v>65</v>
      </c>
      <c r="C50" s="22">
        <f>VLOOKUP(A50,'[1]貼付（TKCA015）'!$J$117:$T$173,3,FALSE)</f>
        <v>222</v>
      </c>
      <c r="D50" s="22">
        <f>VLOOKUP(A50,'[1]貼付（TKCA015）'!$J$117:$T$173,4,FALSE)</f>
        <v>12</v>
      </c>
      <c r="E50" s="17">
        <f t="shared" si="8"/>
        <v>5.4054054054054057E-2</v>
      </c>
      <c r="F50" s="22">
        <f>VLOOKUP(A50,'[1]貼付（TKCA015）'!$J$117:$T$173,5,FALSE)</f>
        <v>17</v>
      </c>
      <c r="G50" s="22">
        <f>VLOOKUP(A50,'[1]貼付（TKCA015）'!$J$117:$T$173,6,FALSE)</f>
        <v>0</v>
      </c>
      <c r="H50" s="22">
        <v>0</v>
      </c>
      <c r="I50" s="22">
        <v>0</v>
      </c>
      <c r="J50" s="17">
        <f t="shared" si="0"/>
        <v>0</v>
      </c>
      <c r="K50" s="22">
        <f>VLOOKUP(A50,'[1]貼付（TKCA015）'!$J$117:$T$173,7,FALSE)</f>
        <v>0</v>
      </c>
      <c r="L50" s="22">
        <v>0</v>
      </c>
      <c r="M50" s="22">
        <v>0</v>
      </c>
      <c r="N50" s="17">
        <f t="shared" si="1"/>
        <v>0</v>
      </c>
      <c r="O50" s="22">
        <f>VLOOKUP(A50,'[1]貼付（TKCA015）'!$J$117:$T$173,8,FALSE)</f>
        <v>23</v>
      </c>
      <c r="P50" s="17">
        <f t="shared" si="2"/>
        <v>0.1036036036036036</v>
      </c>
      <c r="Q50" s="22">
        <f>VLOOKUP(A50,'[1]貼付（TKCA015）'!$J$117:$T$173,9,FALSE)</f>
        <v>17</v>
      </c>
      <c r="R50" s="22">
        <f>VLOOKUP(A50,'[1]貼付（TKCA015）'!$J$117:$T$173,10,FALSE)</f>
        <v>1</v>
      </c>
      <c r="S50" s="17">
        <f t="shared" si="3"/>
        <v>4.3478260869565216E-2</v>
      </c>
      <c r="T50" s="22">
        <f>VLOOKUP(A50,'[1]貼付（TKCA015）'!$J$117:$T$173,11,FALSE)</f>
        <v>2</v>
      </c>
      <c r="U50" s="17">
        <f t="shared" si="4"/>
        <v>8.6956521739130432E-2</v>
      </c>
      <c r="V50" s="16">
        <f t="shared" si="5"/>
        <v>35</v>
      </c>
      <c r="W50" s="16">
        <f t="shared" si="7"/>
        <v>2</v>
      </c>
      <c r="X50" s="18">
        <f t="shared" si="6"/>
        <v>5.7142857142857141E-2</v>
      </c>
    </row>
    <row r="51" spans="1:24" x14ac:dyDescent="0.15">
      <c r="A51" s="19">
        <v>283051</v>
      </c>
      <c r="B51" s="20" t="s">
        <v>66</v>
      </c>
      <c r="C51" s="22">
        <f>VLOOKUP(A51,'[1]貼付（TKCA015）'!$J$117:$T$173,3,FALSE)</f>
        <v>474</v>
      </c>
      <c r="D51" s="22">
        <f>VLOOKUP(A51,'[1]貼付（TKCA015）'!$J$117:$T$173,4,FALSE)</f>
        <v>35</v>
      </c>
      <c r="E51" s="17">
        <f t="shared" si="8"/>
        <v>7.3839662447257384E-2</v>
      </c>
      <c r="F51" s="22">
        <f>VLOOKUP(A51,'[1]貼付（TKCA015）'!$J$117:$T$173,5,FALSE)</f>
        <v>32</v>
      </c>
      <c r="G51" s="22">
        <f>VLOOKUP(A51,'[1]貼付（TKCA015）'!$J$117:$T$173,6,FALSE)</f>
        <v>0</v>
      </c>
      <c r="H51" s="22">
        <v>0</v>
      </c>
      <c r="I51" s="22">
        <v>0</v>
      </c>
      <c r="J51" s="17">
        <f t="shared" si="0"/>
        <v>0</v>
      </c>
      <c r="K51" s="22">
        <f>VLOOKUP(A51,'[1]貼付（TKCA015）'!$J$117:$T$173,7,FALSE)</f>
        <v>0</v>
      </c>
      <c r="L51" s="22">
        <v>0</v>
      </c>
      <c r="M51" s="22">
        <v>0</v>
      </c>
      <c r="N51" s="17">
        <f t="shared" si="1"/>
        <v>0</v>
      </c>
      <c r="O51" s="22">
        <f>VLOOKUP(A51,'[1]貼付（TKCA015）'!$J$117:$T$173,8,FALSE)</f>
        <v>48</v>
      </c>
      <c r="P51" s="17">
        <f t="shared" si="2"/>
        <v>0.10126582278481013</v>
      </c>
      <c r="Q51" s="22">
        <f>VLOOKUP(A51,'[1]貼付（TKCA015）'!$J$117:$T$173,9,FALSE)</f>
        <v>38</v>
      </c>
      <c r="R51" s="22">
        <f>VLOOKUP(A51,'[1]貼付（TKCA015）'!$J$117:$T$173,10,FALSE)</f>
        <v>4</v>
      </c>
      <c r="S51" s="17">
        <f t="shared" si="3"/>
        <v>8.3333333333333329E-2</v>
      </c>
      <c r="T51" s="22">
        <f>VLOOKUP(A51,'[1]貼付（TKCA015）'!$J$117:$T$173,11,FALSE)</f>
        <v>5</v>
      </c>
      <c r="U51" s="17">
        <f t="shared" si="4"/>
        <v>0.10416666666666667</v>
      </c>
      <c r="V51" s="16">
        <f t="shared" si="5"/>
        <v>83</v>
      </c>
      <c r="W51" s="16">
        <f t="shared" si="7"/>
        <v>5</v>
      </c>
      <c r="X51" s="18">
        <f t="shared" si="6"/>
        <v>6.0240963855421686E-2</v>
      </c>
    </row>
    <row r="52" spans="1:24" x14ac:dyDescent="0.15">
      <c r="A52" s="19">
        <v>283069</v>
      </c>
      <c r="B52" s="20" t="s">
        <v>67</v>
      </c>
      <c r="C52" s="22">
        <f>VLOOKUP(A52,'[1]貼付（TKCA015）'!$J$117:$T$173,3,FALSE)</f>
        <v>2297</v>
      </c>
      <c r="D52" s="22">
        <f>VLOOKUP(A52,'[1]貼付（TKCA015）'!$J$117:$T$173,4,FALSE)</f>
        <v>107</v>
      </c>
      <c r="E52" s="17">
        <f t="shared" si="8"/>
        <v>4.658249891162386E-2</v>
      </c>
      <c r="F52" s="22">
        <f>VLOOKUP(A52,'[1]貼付（TKCA015）'!$J$117:$T$173,5,FALSE)</f>
        <v>115</v>
      </c>
      <c r="G52" s="22">
        <f>VLOOKUP(A52,'[1]貼付（TKCA015）'!$J$117:$T$173,6,FALSE)</f>
        <v>2</v>
      </c>
      <c r="H52" s="22">
        <v>0</v>
      </c>
      <c r="I52" s="22">
        <v>0</v>
      </c>
      <c r="J52" s="17">
        <f t="shared" si="0"/>
        <v>1.8691588785046728E-2</v>
      </c>
      <c r="K52" s="22">
        <f>VLOOKUP(A52,'[1]貼付（TKCA015）'!$J$117:$T$173,7,FALSE)</f>
        <v>3</v>
      </c>
      <c r="L52" s="22">
        <v>0</v>
      </c>
      <c r="M52" s="22">
        <v>0</v>
      </c>
      <c r="N52" s="17">
        <f t="shared" si="1"/>
        <v>2.8037383177570093E-2</v>
      </c>
      <c r="O52" s="22">
        <f>VLOOKUP(A52,'[1]貼付（TKCA015）'!$J$117:$T$173,8,FALSE)</f>
        <v>167</v>
      </c>
      <c r="P52" s="17">
        <f t="shared" si="2"/>
        <v>7.2703526338702654E-2</v>
      </c>
      <c r="Q52" s="22">
        <f>VLOOKUP(A52,'[1]貼付（TKCA015）'!$J$117:$T$173,9,FALSE)</f>
        <v>106</v>
      </c>
      <c r="R52" s="22">
        <f>VLOOKUP(A52,'[1]貼付（TKCA015）'!$J$117:$T$173,10,FALSE)</f>
        <v>1</v>
      </c>
      <c r="S52" s="17">
        <f t="shared" si="3"/>
        <v>5.9880239520958087E-3</v>
      </c>
      <c r="T52" s="22">
        <f>VLOOKUP(A52,'[1]貼付（TKCA015）'!$J$117:$T$173,11,FALSE)</f>
        <v>4</v>
      </c>
      <c r="U52" s="17">
        <f t="shared" si="4"/>
        <v>2.3952095808383235E-2</v>
      </c>
      <c r="V52" s="16">
        <f t="shared" si="5"/>
        <v>274</v>
      </c>
      <c r="W52" s="16">
        <f t="shared" si="7"/>
        <v>7</v>
      </c>
      <c r="X52" s="18">
        <f t="shared" si="6"/>
        <v>2.5547445255474453E-2</v>
      </c>
    </row>
    <row r="53" spans="1:24" x14ac:dyDescent="0.15">
      <c r="A53" s="19">
        <v>283077</v>
      </c>
      <c r="B53" s="20" t="s">
        <v>68</v>
      </c>
      <c r="C53" s="22">
        <f>VLOOKUP(A53,'[1]貼付（TKCA015）'!$J$117:$T$173,3,FALSE)</f>
        <v>1748</v>
      </c>
      <c r="D53" s="22">
        <f>VLOOKUP(A53,'[1]貼付（TKCA015）'!$J$117:$T$173,4,FALSE)</f>
        <v>50</v>
      </c>
      <c r="E53" s="17">
        <f>IF(C53=0,"0.0%",D53/C53)</f>
        <v>2.8604118993135013E-2</v>
      </c>
      <c r="F53" s="22">
        <f>VLOOKUP(A53,'[1]貼付（TKCA015）'!$J$117:$T$173,5,FALSE)</f>
        <v>79</v>
      </c>
      <c r="G53" s="22">
        <f>VLOOKUP(A53,'[1]貼付（TKCA015）'!$J$117:$T$173,6,FALSE)</f>
        <v>0</v>
      </c>
      <c r="H53" s="22">
        <v>0</v>
      </c>
      <c r="I53" s="22">
        <v>0</v>
      </c>
      <c r="J53" s="17">
        <f t="shared" si="0"/>
        <v>0</v>
      </c>
      <c r="K53" s="22">
        <f>VLOOKUP(A53,'[1]貼付（TKCA015）'!$J$117:$T$173,7,FALSE)</f>
        <v>0</v>
      </c>
      <c r="L53" s="22">
        <v>0</v>
      </c>
      <c r="M53" s="22">
        <v>0</v>
      </c>
      <c r="N53" s="17">
        <f t="shared" si="1"/>
        <v>0</v>
      </c>
      <c r="O53" s="22">
        <f>VLOOKUP(A53,'[1]貼付（TKCA015）'!$J$117:$T$173,8,FALSE)</f>
        <v>113</v>
      </c>
      <c r="P53" s="17">
        <f>IF(C53=0,"0.0%",O53/C53)</f>
        <v>6.4645308924485126E-2</v>
      </c>
      <c r="Q53" s="22">
        <f>VLOOKUP(A53,'[1]貼付（TKCA015）'!$J$117:$T$173,9,FALSE)</f>
        <v>122</v>
      </c>
      <c r="R53" s="22">
        <f>VLOOKUP(A53,'[1]貼付（TKCA015）'!$J$117:$T$173,10,FALSE)</f>
        <v>0</v>
      </c>
      <c r="S53" s="17">
        <f>IF(O53=0,"0.0%",R53/O53)</f>
        <v>0</v>
      </c>
      <c r="T53" s="22">
        <f>VLOOKUP(A53,'[1]貼付（TKCA015）'!$J$117:$T$173,11,FALSE)</f>
        <v>0</v>
      </c>
      <c r="U53" s="17">
        <f>IF(O53=0,"0.0%",T53/O53)</f>
        <v>0</v>
      </c>
      <c r="V53" s="16">
        <f>D53+O53</f>
        <v>163</v>
      </c>
      <c r="W53" s="16">
        <f t="shared" si="7"/>
        <v>0</v>
      </c>
      <c r="X53" s="18">
        <f>IF(V53=0,"0.0%",W53/V53)</f>
        <v>0</v>
      </c>
    </row>
    <row r="54" spans="1:24" x14ac:dyDescent="0.15">
      <c r="A54" s="19">
        <v>283085</v>
      </c>
      <c r="B54" s="20" t="s">
        <v>69</v>
      </c>
      <c r="C54" s="22">
        <f>VLOOKUP(A54,'[1]貼付（TKCA015）'!$J$117:$T$173,3,FALSE)</f>
        <v>568</v>
      </c>
      <c r="D54" s="22">
        <f>VLOOKUP(A54,'[1]貼付（TKCA015）'!$J$117:$T$173,4,FALSE)</f>
        <v>7</v>
      </c>
      <c r="E54" s="17">
        <f t="shared" si="8"/>
        <v>1.232394366197183E-2</v>
      </c>
      <c r="F54" s="22">
        <f>VLOOKUP(A54,'[1]貼付（TKCA015）'!$J$117:$T$173,5,FALSE)</f>
        <v>21</v>
      </c>
      <c r="G54" s="22">
        <f>VLOOKUP(A54,'[1]貼付（TKCA015）'!$J$117:$T$173,6,FALSE)</f>
        <v>0</v>
      </c>
      <c r="H54" s="22">
        <v>0</v>
      </c>
      <c r="I54" s="22">
        <v>0</v>
      </c>
      <c r="J54" s="17">
        <f t="shared" si="0"/>
        <v>0</v>
      </c>
      <c r="K54" s="22">
        <f>VLOOKUP(A54,'[1]貼付（TKCA015）'!$J$117:$T$173,7,FALSE)</f>
        <v>0</v>
      </c>
      <c r="L54" s="22">
        <v>0</v>
      </c>
      <c r="M54" s="22">
        <v>0</v>
      </c>
      <c r="N54" s="17">
        <f t="shared" si="1"/>
        <v>0</v>
      </c>
      <c r="O54" s="22">
        <f>VLOOKUP(A54,'[1]貼付（TKCA015）'!$J$117:$T$173,8,FALSE)</f>
        <v>23</v>
      </c>
      <c r="P54" s="17">
        <f t="shared" si="2"/>
        <v>4.0492957746478875E-2</v>
      </c>
      <c r="Q54" s="22">
        <f>VLOOKUP(A54,'[1]貼付（TKCA015）'!$J$117:$T$173,9,FALSE)</f>
        <v>33</v>
      </c>
      <c r="R54" s="22">
        <f>VLOOKUP(A54,'[1]貼付（TKCA015）'!$J$117:$T$173,10,FALSE)</f>
        <v>0</v>
      </c>
      <c r="S54" s="17">
        <f t="shared" si="3"/>
        <v>0</v>
      </c>
      <c r="T54" s="22">
        <f>VLOOKUP(A54,'[1]貼付（TKCA015）'!$J$117:$T$173,11,FALSE)</f>
        <v>0</v>
      </c>
      <c r="U54" s="17">
        <f t="shared" si="4"/>
        <v>0</v>
      </c>
      <c r="V54" s="16">
        <f t="shared" si="5"/>
        <v>30</v>
      </c>
      <c r="W54" s="16">
        <f t="shared" si="7"/>
        <v>0</v>
      </c>
      <c r="X54" s="18">
        <f t="shared" si="6"/>
        <v>0</v>
      </c>
    </row>
    <row r="55" spans="1:24" x14ac:dyDescent="0.15">
      <c r="A55" s="19">
        <v>283093</v>
      </c>
      <c r="B55" s="20" t="s">
        <v>70</v>
      </c>
      <c r="C55" s="22">
        <f>VLOOKUP(A55,'[1]貼付（TKCA015）'!$J$117:$T$173,3,FALSE)</f>
        <v>14921</v>
      </c>
      <c r="D55" s="22">
        <f>VLOOKUP(A55,'[1]貼付（TKCA015）'!$J$117:$T$173,4,FALSE)</f>
        <v>1777</v>
      </c>
      <c r="E55" s="17">
        <f t="shared" si="8"/>
        <v>0.11909389451109174</v>
      </c>
      <c r="F55" s="22">
        <f>VLOOKUP(A55,'[1]貼付（TKCA015）'!$J$117:$T$173,5,FALSE)</f>
        <v>893</v>
      </c>
      <c r="G55" s="22">
        <f>VLOOKUP(A55,'[1]貼付（TKCA015）'!$J$117:$T$173,6,FALSE)</f>
        <v>96</v>
      </c>
      <c r="H55" s="22">
        <v>0</v>
      </c>
      <c r="I55" s="22">
        <v>0</v>
      </c>
      <c r="J55" s="17">
        <f t="shared" si="0"/>
        <v>5.4023635340461451E-2</v>
      </c>
      <c r="K55" s="22">
        <f>VLOOKUP(A55,'[1]貼付（TKCA015）'!$J$117:$T$173,7,FALSE)</f>
        <v>84</v>
      </c>
      <c r="L55" s="22">
        <v>0</v>
      </c>
      <c r="M55" s="22">
        <v>0</v>
      </c>
      <c r="N55" s="17">
        <f t="shared" si="1"/>
        <v>4.727068092290377E-2</v>
      </c>
      <c r="O55" s="22">
        <f>VLOOKUP(A55,'[1]貼付（TKCA015）'!$J$117:$T$173,8,FALSE)</f>
        <v>1469</v>
      </c>
      <c r="P55" s="17">
        <f t="shared" si="2"/>
        <v>9.8451846390992567E-2</v>
      </c>
      <c r="Q55" s="22">
        <f>VLOOKUP(A55,'[1]貼付（TKCA015）'!$J$117:$T$173,9,FALSE)</f>
        <v>1225</v>
      </c>
      <c r="R55" s="22">
        <f>VLOOKUP(A55,'[1]貼付（TKCA015）'!$J$117:$T$173,10,FALSE)</f>
        <v>79</v>
      </c>
      <c r="S55" s="17">
        <f t="shared" si="3"/>
        <v>5.3778080326752895E-2</v>
      </c>
      <c r="T55" s="22">
        <f>VLOOKUP(A55,'[1]貼付（TKCA015）'!$J$117:$T$173,11,FALSE)</f>
        <v>97</v>
      </c>
      <c r="U55" s="17">
        <f t="shared" si="4"/>
        <v>6.6031313818924436E-2</v>
      </c>
      <c r="V55" s="16">
        <f t="shared" si="5"/>
        <v>3246</v>
      </c>
      <c r="W55" s="16">
        <f t="shared" si="7"/>
        <v>181</v>
      </c>
      <c r="X55" s="18">
        <f t="shared" si="6"/>
        <v>5.5760936537276651E-2</v>
      </c>
    </row>
  </sheetData>
  <mergeCells count="22">
    <mergeCell ref="X4:X7"/>
    <mergeCell ref="A8:B8"/>
    <mergeCell ref="K4:K7"/>
    <mergeCell ref="L4:L7"/>
    <mergeCell ref="M4:M7"/>
    <mergeCell ref="N4:N7"/>
    <mergeCell ref="O4:P6"/>
    <mergeCell ref="Q4:Q7"/>
    <mergeCell ref="A1:B1"/>
    <mergeCell ref="A2:B7"/>
    <mergeCell ref="C2:X2"/>
    <mergeCell ref="C4:C7"/>
    <mergeCell ref="D4:E6"/>
    <mergeCell ref="F4:F7"/>
    <mergeCell ref="G4:G7"/>
    <mergeCell ref="H4:H7"/>
    <mergeCell ref="I4:I7"/>
    <mergeCell ref="J4:J7"/>
    <mergeCell ref="R4:S6"/>
    <mergeCell ref="T4:U6"/>
    <mergeCell ref="V4:V7"/>
    <mergeCell ref="W4:W7"/>
  </mergeCells>
  <phoneticPr fontId="2"/>
  <pageMargins left="0.7" right="0.7" top="0.75" bottom="0.75" header="0.3" footer="0.3"/>
  <pageSetup paperSize="9" scale="46" orientation="landscape" r:id="rId1"/>
  <headerFooter>
    <oddHeader>&amp;LTKCA015&amp;C&amp;12特定健診・特定保健指導実施結果集計表（県集計）
（平成30年度）&amp;R令和元年11月15日作成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TKCA015_男性</vt:lpstr>
      <vt:lpstr>TKCA015_女性</vt:lpstr>
      <vt:lpstr>TKCA015_総計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福本 朝子</dc:creator>
  <cp:lastModifiedBy>Administrator</cp:lastModifiedBy>
  <cp:lastPrinted>2019-11-20T04:04:10Z</cp:lastPrinted>
  <dcterms:created xsi:type="dcterms:W3CDTF">2019-11-20T03:55:09Z</dcterms:created>
  <dcterms:modified xsi:type="dcterms:W3CDTF">2024-02-13T05:10:25Z</dcterms:modified>
</cp:coreProperties>
</file>