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Fs00e\共有フォルダ32\12104080-440国保健康づくり推進班\10 特定健診・特定保健指導\●_交付金関係(R4福祉班より)\02 法定報告\H30法定報告（R1年度集計）\03 保険者通知＆HP掲載\HP\202402_差し替え\"/>
    </mc:Choice>
  </mc:AlternateContent>
  <xr:revisionPtr revIDLastSave="0" documentId="13_ncr:1_{66DA7A64-D559-489F-BC7B-53A87938E036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TKCA014_男性" sheetId="1" r:id="rId1"/>
    <sheet name="TKCA014_女性" sheetId="2" r:id="rId2"/>
    <sheet name="TKCA014_総計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3" l="1"/>
  <c r="O55" i="3"/>
  <c r="M55" i="3"/>
  <c r="L55" i="3"/>
  <c r="J55" i="3"/>
  <c r="I55" i="3"/>
  <c r="F55" i="3"/>
  <c r="G55" i="3" s="1"/>
  <c r="D55" i="3"/>
  <c r="C55" i="3"/>
  <c r="E55" i="3" s="1"/>
  <c r="P54" i="3"/>
  <c r="O54" i="3"/>
  <c r="Q54" i="3" s="1"/>
  <c r="M54" i="3"/>
  <c r="N54" i="3" s="1"/>
  <c r="L54" i="3"/>
  <c r="J54" i="3"/>
  <c r="I54" i="3"/>
  <c r="F54" i="3"/>
  <c r="D54" i="3"/>
  <c r="C54" i="3"/>
  <c r="E54" i="3" s="1"/>
  <c r="P53" i="3"/>
  <c r="O53" i="3"/>
  <c r="Q53" i="3" s="1"/>
  <c r="M53" i="3"/>
  <c r="L53" i="3"/>
  <c r="J53" i="3"/>
  <c r="I53" i="3"/>
  <c r="K53" i="3" s="1"/>
  <c r="F53" i="3"/>
  <c r="D53" i="3"/>
  <c r="C53" i="3"/>
  <c r="P52" i="3"/>
  <c r="O52" i="3"/>
  <c r="N52" i="3"/>
  <c r="M52" i="3"/>
  <c r="L52" i="3"/>
  <c r="J52" i="3"/>
  <c r="I52" i="3"/>
  <c r="K52" i="3" s="1"/>
  <c r="G52" i="3"/>
  <c r="F52" i="3"/>
  <c r="D52" i="3"/>
  <c r="C52" i="3"/>
  <c r="P51" i="3"/>
  <c r="O51" i="3"/>
  <c r="M51" i="3"/>
  <c r="L51" i="3"/>
  <c r="J51" i="3"/>
  <c r="I51" i="3"/>
  <c r="G51" i="3"/>
  <c r="F51" i="3"/>
  <c r="D51" i="3"/>
  <c r="C51" i="3"/>
  <c r="P50" i="3"/>
  <c r="O50" i="3"/>
  <c r="M50" i="3"/>
  <c r="L50" i="3"/>
  <c r="J50" i="3"/>
  <c r="I50" i="3"/>
  <c r="F50" i="3"/>
  <c r="D50" i="3"/>
  <c r="H50" i="3" s="1"/>
  <c r="C50" i="3"/>
  <c r="P49" i="3"/>
  <c r="Q49" i="3" s="1"/>
  <c r="O49" i="3"/>
  <c r="M49" i="3"/>
  <c r="L49" i="3"/>
  <c r="J49" i="3"/>
  <c r="I49" i="3"/>
  <c r="F49" i="3"/>
  <c r="D49" i="3"/>
  <c r="C49" i="3"/>
  <c r="P48" i="3"/>
  <c r="O48" i="3"/>
  <c r="M48" i="3"/>
  <c r="L48" i="3"/>
  <c r="N48" i="3" s="1"/>
  <c r="J48" i="3"/>
  <c r="I48" i="3"/>
  <c r="K48" i="3" s="1"/>
  <c r="F48" i="3"/>
  <c r="D48" i="3"/>
  <c r="C48" i="3"/>
  <c r="Q47" i="3"/>
  <c r="P47" i="3"/>
  <c r="O47" i="3"/>
  <c r="M47" i="3"/>
  <c r="L47" i="3"/>
  <c r="N47" i="3" s="1"/>
  <c r="J47" i="3"/>
  <c r="I47" i="3"/>
  <c r="F47" i="3"/>
  <c r="D47" i="3"/>
  <c r="C47" i="3"/>
  <c r="P46" i="3"/>
  <c r="O46" i="3"/>
  <c r="M46" i="3"/>
  <c r="L46" i="3"/>
  <c r="J46" i="3"/>
  <c r="I46" i="3"/>
  <c r="F46" i="3"/>
  <c r="D46" i="3"/>
  <c r="C46" i="3"/>
  <c r="P45" i="3"/>
  <c r="O45" i="3"/>
  <c r="Q45" i="3" s="1"/>
  <c r="M45" i="3"/>
  <c r="L45" i="3"/>
  <c r="N45" i="3" s="1"/>
  <c r="J45" i="3"/>
  <c r="I45" i="3"/>
  <c r="K45" i="3" s="1"/>
  <c r="F45" i="3"/>
  <c r="D45" i="3"/>
  <c r="C45" i="3"/>
  <c r="P44" i="3"/>
  <c r="O44" i="3"/>
  <c r="Q44" i="3" s="1"/>
  <c r="M44" i="3"/>
  <c r="L44" i="3"/>
  <c r="N44" i="3" s="1"/>
  <c r="J44" i="3"/>
  <c r="I44" i="3"/>
  <c r="K44" i="3" s="1"/>
  <c r="F44" i="3"/>
  <c r="D44" i="3"/>
  <c r="H44" i="3" s="1"/>
  <c r="C44" i="3"/>
  <c r="P43" i="3"/>
  <c r="O43" i="3"/>
  <c r="M43" i="3"/>
  <c r="L43" i="3"/>
  <c r="J43" i="3"/>
  <c r="I43" i="3"/>
  <c r="F43" i="3"/>
  <c r="G43" i="3" s="1"/>
  <c r="D43" i="3"/>
  <c r="C43" i="3"/>
  <c r="E43" i="3" s="1"/>
  <c r="P42" i="3"/>
  <c r="O42" i="3"/>
  <c r="M42" i="3"/>
  <c r="N42" i="3" s="1"/>
  <c r="L42" i="3"/>
  <c r="J42" i="3"/>
  <c r="I42" i="3"/>
  <c r="F42" i="3"/>
  <c r="D42" i="3"/>
  <c r="C42" i="3"/>
  <c r="E42" i="3" s="1"/>
  <c r="P41" i="3"/>
  <c r="O41" i="3"/>
  <c r="Q41" i="3" s="1"/>
  <c r="M41" i="3"/>
  <c r="L41" i="3"/>
  <c r="J41" i="3"/>
  <c r="I41" i="3"/>
  <c r="K41" i="3" s="1"/>
  <c r="F41" i="3"/>
  <c r="G41" i="3" s="1"/>
  <c r="D41" i="3"/>
  <c r="C41" i="3"/>
  <c r="P40" i="3"/>
  <c r="O40" i="3"/>
  <c r="N40" i="3"/>
  <c r="M40" i="3"/>
  <c r="L40" i="3"/>
  <c r="J40" i="3"/>
  <c r="I40" i="3"/>
  <c r="K40" i="3" s="1"/>
  <c r="G40" i="3"/>
  <c r="F40" i="3"/>
  <c r="D40" i="3"/>
  <c r="C40" i="3"/>
  <c r="P39" i="3"/>
  <c r="O39" i="3"/>
  <c r="M39" i="3"/>
  <c r="L39" i="3"/>
  <c r="J39" i="3"/>
  <c r="I39" i="3"/>
  <c r="G39" i="3"/>
  <c r="F39" i="3"/>
  <c r="D39" i="3"/>
  <c r="C39" i="3"/>
  <c r="P38" i="3"/>
  <c r="O38" i="3"/>
  <c r="M38" i="3"/>
  <c r="L38" i="3"/>
  <c r="J38" i="3"/>
  <c r="I38" i="3"/>
  <c r="F38" i="3"/>
  <c r="D38" i="3"/>
  <c r="H38" i="3" s="1"/>
  <c r="C38" i="3"/>
  <c r="P37" i="3"/>
  <c r="Q37" i="3" s="1"/>
  <c r="O37" i="3"/>
  <c r="M37" i="3"/>
  <c r="L37" i="3"/>
  <c r="J37" i="3"/>
  <c r="I37" i="3"/>
  <c r="F37" i="3"/>
  <c r="D37" i="3"/>
  <c r="C37" i="3"/>
  <c r="P36" i="3"/>
  <c r="O36" i="3"/>
  <c r="M36" i="3"/>
  <c r="L36" i="3"/>
  <c r="N36" i="3" s="1"/>
  <c r="J36" i="3"/>
  <c r="I36" i="3"/>
  <c r="K36" i="3" s="1"/>
  <c r="F36" i="3"/>
  <c r="D36" i="3"/>
  <c r="C36" i="3"/>
  <c r="Q35" i="3"/>
  <c r="P35" i="3"/>
  <c r="O35" i="3"/>
  <c r="M35" i="3"/>
  <c r="L35" i="3"/>
  <c r="N35" i="3" s="1"/>
  <c r="J35" i="3"/>
  <c r="I35" i="3"/>
  <c r="F35" i="3"/>
  <c r="D35" i="3"/>
  <c r="C35" i="3"/>
  <c r="P34" i="3"/>
  <c r="O34" i="3"/>
  <c r="M34" i="3"/>
  <c r="L34" i="3"/>
  <c r="J34" i="3"/>
  <c r="I34" i="3"/>
  <c r="F34" i="3"/>
  <c r="D34" i="3"/>
  <c r="C34" i="3"/>
  <c r="P33" i="3"/>
  <c r="O33" i="3"/>
  <c r="Q33" i="3" s="1"/>
  <c r="M33" i="3"/>
  <c r="L33" i="3"/>
  <c r="N33" i="3" s="1"/>
  <c r="J33" i="3"/>
  <c r="K33" i="3" s="1"/>
  <c r="I33" i="3"/>
  <c r="F33" i="3"/>
  <c r="G33" i="3" s="1"/>
  <c r="D33" i="3"/>
  <c r="E33" i="3" s="1"/>
  <c r="C33" i="3"/>
  <c r="P32" i="3"/>
  <c r="O32" i="3"/>
  <c r="M32" i="3"/>
  <c r="L32" i="3"/>
  <c r="J32" i="3"/>
  <c r="I32" i="3"/>
  <c r="F32" i="3"/>
  <c r="G32" i="3" s="1"/>
  <c r="D32" i="3"/>
  <c r="C32" i="3"/>
  <c r="P31" i="3"/>
  <c r="O31" i="3"/>
  <c r="Q31" i="3" s="1"/>
  <c r="M31" i="3"/>
  <c r="L31" i="3"/>
  <c r="N31" i="3" s="1"/>
  <c r="J31" i="3"/>
  <c r="I31" i="3"/>
  <c r="K31" i="3" s="1"/>
  <c r="F31" i="3"/>
  <c r="D31" i="3"/>
  <c r="C31" i="3"/>
  <c r="E31" i="3" s="1"/>
  <c r="P30" i="3"/>
  <c r="O30" i="3"/>
  <c r="Q30" i="3" s="1"/>
  <c r="M30" i="3"/>
  <c r="N30" i="3" s="1"/>
  <c r="L30" i="3"/>
  <c r="J30" i="3"/>
  <c r="I30" i="3"/>
  <c r="F30" i="3"/>
  <c r="H30" i="3" s="1"/>
  <c r="D30" i="3"/>
  <c r="C30" i="3"/>
  <c r="E30" i="3" s="1"/>
  <c r="P29" i="3"/>
  <c r="O29" i="3"/>
  <c r="Q29" i="3" s="1"/>
  <c r="M29" i="3"/>
  <c r="L29" i="3"/>
  <c r="J29" i="3"/>
  <c r="I29" i="3"/>
  <c r="K29" i="3" s="1"/>
  <c r="F29" i="3"/>
  <c r="D29" i="3"/>
  <c r="C29" i="3"/>
  <c r="P28" i="3"/>
  <c r="O28" i="3"/>
  <c r="M28" i="3"/>
  <c r="L28" i="3"/>
  <c r="N28" i="3" s="1"/>
  <c r="J28" i="3"/>
  <c r="I28" i="3"/>
  <c r="K28" i="3" s="1"/>
  <c r="G28" i="3"/>
  <c r="F28" i="3"/>
  <c r="D28" i="3"/>
  <c r="C28" i="3"/>
  <c r="P27" i="3"/>
  <c r="O27" i="3"/>
  <c r="M27" i="3"/>
  <c r="L27" i="3"/>
  <c r="J27" i="3"/>
  <c r="I27" i="3"/>
  <c r="G27" i="3"/>
  <c r="F27" i="3"/>
  <c r="D27" i="3"/>
  <c r="C27" i="3"/>
  <c r="P26" i="3"/>
  <c r="O26" i="3"/>
  <c r="M26" i="3"/>
  <c r="L26" i="3"/>
  <c r="J26" i="3"/>
  <c r="I26" i="3"/>
  <c r="H26" i="3"/>
  <c r="F26" i="3"/>
  <c r="D26" i="3"/>
  <c r="C26" i="3"/>
  <c r="P25" i="3"/>
  <c r="Q25" i="3" s="1"/>
  <c r="O25" i="3"/>
  <c r="M25" i="3"/>
  <c r="L25" i="3"/>
  <c r="J25" i="3"/>
  <c r="I25" i="3"/>
  <c r="F25" i="3"/>
  <c r="D25" i="3"/>
  <c r="C25" i="3"/>
  <c r="P24" i="3"/>
  <c r="O24" i="3"/>
  <c r="M24" i="3"/>
  <c r="L24" i="3"/>
  <c r="N24" i="3" s="1"/>
  <c r="J24" i="3"/>
  <c r="I24" i="3"/>
  <c r="K24" i="3" s="1"/>
  <c r="F24" i="3"/>
  <c r="D24" i="3"/>
  <c r="C24" i="3"/>
  <c r="P23" i="3"/>
  <c r="O23" i="3"/>
  <c r="Q23" i="3" s="1"/>
  <c r="M23" i="3"/>
  <c r="L23" i="3"/>
  <c r="N23" i="3" s="1"/>
  <c r="J23" i="3"/>
  <c r="I23" i="3"/>
  <c r="F23" i="3"/>
  <c r="D23" i="3"/>
  <c r="C23" i="3"/>
  <c r="P22" i="3"/>
  <c r="O22" i="3"/>
  <c r="M22" i="3"/>
  <c r="L22" i="3"/>
  <c r="J22" i="3"/>
  <c r="I22" i="3"/>
  <c r="F22" i="3"/>
  <c r="D22" i="3"/>
  <c r="C22" i="3"/>
  <c r="P21" i="3"/>
  <c r="O21" i="3"/>
  <c r="Q21" i="3" s="1"/>
  <c r="M21" i="3"/>
  <c r="L21" i="3"/>
  <c r="N21" i="3" s="1"/>
  <c r="J21" i="3"/>
  <c r="I21" i="3"/>
  <c r="K21" i="3" s="1"/>
  <c r="F21" i="3"/>
  <c r="H21" i="3" s="1"/>
  <c r="D21" i="3"/>
  <c r="C21" i="3"/>
  <c r="E21" i="3" s="1"/>
  <c r="P20" i="3"/>
  <c r="O20" i="3"/>
  <c r="Q20" i="3" s="1"/>
  <c r="M20" i="3"/>
  <c r="L20" i="3"/>
  <c r="N20" i="3" s="1"/>
  <c r="J20" i="3"/>
  <c r="I20" i="3"/>
  <c r="K20" i="3" s="1"/>
  <c r="F20" i="3"/>
  <c r="D20" i="3"/>
  <c r="C20" i="3"/>
  <c r="P19" i="3"/>
  <c r="O19" i="3"/>
  <c r="M19" i="3"/>
  <c r="L19" i="3"/>
  <c r="J19" i="3"/>
  <c r="I19" i="3"/>
  <c r="F19" i="3"/>
  <c r="D19" i="3"/>
  <c r="C19" i="3"/>
  <c r="E19" i="3" s="1"/>
  <c r="P18" i="3"/>
  <c r="O18" i="3"/>
  <c r="Q18" i="3" s="1"/>
  <c r="M18" i="3"/>
  <c r="L18" i="3"/>
  <c r="N18" i="3" s="1"/>
  <c r="J18" i="3"/>
  <c r="I18" i="3"/>
  <c r="K18" i="3" s="1"/>
  <c r="F18" i="3"/>
  <c r="D18" i="3"/>
  <c r="C18" i="3"/>
  <c r="P17" i="3"/>
  <c r="O17" i="3"/>
  <c r="M17" i="3"/>
  <c r="L17" i="3"/>
  <c r="J17" i="3"/>
  <c r="I17" i="3"/>
  <c r="F17" i="3"/>
  <c r="H17" i="3" s="1"/>
  <c r="D17" i="3"/>
  <c r="C17" i="3"/>
  <c r="E17" i="3" s="1"/>
  <c r="P16" i="3"/>
  <c r="O16" i="3"/>
  <c r="M16" i="3"/>
  <c r="L16" i="3"/>
  <c r="N16" i="3" s="1"/>
  <c r="J16" i="3"/>
  <c r="I16" i="3"/>
  <c r="K16" i="3" s="1"/>
  <c r="F16" i="3"/>
  <c r="D16" i="3"/>
  <c r="C16" i="3"/>
  <c r="P15" i="3"/>
  <c r="O15" i="3"/>
  <c r="M15" i="3"/>
  <c r="L15" i="3"/>
  <c r="J15" i="3"/>
  <c r="I15" i="3"/>
  <c r="F15" i="3"/>
  <c r="D15" i="3"/>
  <c r="C15" i="3"/>
  <c r="E15" i="3" s="1"/>
  <c r="P14" i="3"/>
  <c r="O14" i="3"/>
  <c r="Q14" i="3" s="1"/>
  <c r="M14" i="3"/>
  <c r="L14" i="3"/>
  <c r="N14" i="3" s="1"/>
  <c r="J14" i="3"/>
  <c r="I14" i="3"/>
  <c r="K14" i="3" s="1"/>
  <c r="F14" i="3"/>
  <c r="D14" i="3"/>
  <c r="C14" i="3"/>
  <c r="P13" i="3"/>
  <c r="O13" i="3"/>
  <c r="M13" i="3"/>
  <c r="L13" i="3"/>
  <c r="J13" i="3"/>
  <c r="I13" i="3"/>
  <c r="F13" i="3"/>
  <c r="H13" i="3" s="1"/>
  <c r="D13" i="3"/>
  <c r="C13" i="3"/>
  <c r="E13" i="3" s="1"/>
  <c r="P12" i="3"/>
  <c r="O12" i="3"/>
  <c r="Q12" i="3" s="1"/>
  <c r="M12" i="3"/>
  <c r="L12" i="3"/>
  <c r="N12" i="3" s="1"/>
  <c r="J12" i="3"/>
  <c r="I12" i="3"/>
  <c r="F12" i="3"/>
  <c r="D12" i="3"/>
  <c r="C12" i="3"/>
  <c r="P11" i="3"/>
  <c r="O11" i="3"/>
  <c r="M11" i="3"/>
  <c r="L11" i="3"/>
  <c r="J11" i="3"/>
  <c r="I11" i="3"/>
  <c r="F11" i="3"/>
  <c r="D11" i="3"/>
  <c r="C11" i="3"/>
  <c r="E11" i="3" s="1"/>
  <c r="P10" i="3"/>
  <c r="O10" i="3"/>
  <c r="Q10" i="3" s="1"/>
  <c r="M10" i="3"/>
  <c r="L10" i="3"/>
  <c r="N10" i="3" s="1"/>
  <c r="J10" i="3"/>
  <c r="I10" i="3"/>
  <c r="K10" i="3" s="1"/>
  <c r="F10" i="3"/>
  <c r="D10" i="3"/>
  <c r="C10" i="3"/>
  <c r="P9" i="3"/>
  <c r="O9" i="3"/>
  <c r="M9" i="3"/>
  <c r="L9" i="3"/>
  <c r="J9" i="3"/>
  <c r="I9" i="3"/>
  <c r="F9" i="3"/>
  <c r="H9" i="3" s="1"/>
  <c r="D9" i="3"/>
  <c r="C9" i="3"/>
  <c r="E9" i="3" s="1"/>
  <c r="P55" i="2"/>
  <c r="O55" i="2"/>
  <c r="Q55" i="2" s="1"/>
  <c r="M55" i="2"/>
  <c r="L55" i="2"/>
  <c r="N55" i="2" s="1"/>
  <c r="J55" i="2"/>
  <c r="I55" i="2"/>
  <c r="K55" i="2" s="1"/>
  <c r="F55" i="2"/>
  <c r="D55" i="2"/>
  <c r="C55" i="2"/>
  <c r="E55" i="2" s="1"/>
  <c r="P54" i="2"/>
  <c r="O54" i="2"/>
  <c r="Q54" i="2" s="1"/>
  <c r="M54" i="2"/>
  <c r="L54" i="2"/>
  <c r="J54" i="2"/>
  <c r="I54" i="2"/>
  <c r="F54" i="2"/>
  <c r="D54" i="2"/>
  <c r="C54" i="2"/>
  <c r="P53" i="2"/>
  <c r="O53" i="2"/>
  <c r="Q53" i="2" s="1"/>
  <c r="M53" i="2"/>
  <c r="L53" i="2"/>
  <c r="J53" i="2"/>
  <c r="I53" i="2"/>
  <c r="F53" i="2"/>
  <c r="G53" i="2" s="1"/>
  <c r="D53" i="2"/>
  <c r="C53" i="2"/>
  <c r="E53" i="2" s="1"/>
  <c r="P52" i="2"/>
  <c r="O52" i="2"/>
  <c r="Q52" i="2" s="1"/>
  <c r="M52" i="2"/>
  <c r="L52" i="2"/>
  <c r="N52" i="2" s="1"/>
  <c r="J52" i="2"/>
  <c r="I52" i="2"/>
  <c r="F52" i="2"/>
  <c r="D52" i="2"/>
  <c r="C52" i="2"/>
  <c r="G52" i="2" s="1"/>
  <c r="P51" i="2"/>
  <c r="O51" i="2"/>
  <c r="Q51" i="2" s="1"/>
  <c r="M51" i="2"/>
  <c r="L51" i="2"/>
  <c r="N51" i="2" s="1"/>
  <c r="J51" i="2"/>
  <c r="I51" i="2"/>
  <c r="K51" i="2" s="1"/>
  <c r="F51" i="2"/>
  <c r="D51" i="2"/>
  <c r="C51" i="2"/>
  <c r="P50" i="2"/>
  <c r="O50" i="2"/>
  <c r="Q50" i="2" s="1"/>
  <c r="M50" i="2"/>
  <c r="L50" i="2"/>
  <c r="N50" i="2" s="1"/>
  <c r="J50" i="2"/>
  <c r="I50" i="2"/>
  <c r="K50" i="2" s="1"/>
  <c r="F50" i="2"/>
  <c r="D50" i="2"/>
  <c r="C50" i="2"/>
  <c r="P49" i="2"/>
  <c r="O49" i="2"/>
  <c r="M49" i="2"/>
  <c r="L49" i="2"/>
  <c r="J49" i="2"/>
  <c r="I49" i="2"/>
  <c r="K49" i="2" s="1"/>
  <c r="F49" i="2"/>
  <c r="D49" i="2"/>
  <c r="C49" i="2"/>
  <c r="P48" i="2"/>
  <c r="O48" i="2"/>
  <c r="M48" i="2"/>
  <c r="L48" i="2"/>
  <c r="J48" i="2"/>
  <c r="I48" i="2"/>
  <c r="F48" i="2"/>
  <c r="D48" i="2"/>
  <c r="C48" i="2"/>
  <c r="P47" i="2"/>
  <c r="O47" i="2"/>
  <c r="Q47" i="2" s="1"/>
  <c r="M47" i="2"/>
  <c r="L47" i="2"/>
  <c r="J47" i="2"/>
  <c r="K47" i="2" s="1"/>
  <c r="I47" i="2"/>
  <c r="F47" i="2"/>
  <c r="D47" i="2"/>
  <c r="C47" i="2"/>
  <c r="P46" i="2"/>
  <c r="O46" i="2"/>
  <c r="Q46" i="2" s="1"/>
  <c r="M46" i="2"/>
  <c r="L46" i="2"/>
  <c r="N46" i="2" s="1"/>
  <c r="J46" i="2"/>
  <c r="I46" i="2"/>
  <c r="F46" i="2"/>
  <c r="D46" i="2"/>
  <c r="C46" i="2"/>
  <c r="P45" i="2"/>
  <c r="O45" i="2"/>
  <c r="M45" i="2"/>
  <c r="L45" i="2"/>
  <c r="J45" i="2"/>
  <c r="I45" i="2"/>
  <c r="K45" i="2" s="1"/>
  <c r="F45" i="2"/>
  <c r="G45" i="2" s="1"/>
  <c r="D45" i="2"/>
  <c r="E45" i="2" s="1"/>
  <c r="C45" i="2"/>
  <c r="P44" i="2"/>
  <c r="O44" i="2"/>
  <c r="M44" i="2"/>
  <c r="L44" i="2"/>
  <c r="J44" i="2"/>
  <c r="I44" i="2"/>
  <c r="F44" i="2"/>
  <c r="D44" i="2"/>
  <c r="C44" i="2"/>
  <c r="P43" i="2"/>
  <c r="O43" i="2"/>
  <c r="Q43" i="2" s="1"/>
  <c r="M43" i="2"/>
  <c r="L43" i="2"/>
  <c r="J43" i="2"/>
  <c r="I43" i="2"/>
  <c r="K43" i="2" s="1"/>
  <c r="F43" i="2"/>
  <c r="E43" i="2"/>
  <c r="D43" i="2"/>
  <c r="C43" i="2"/>
  <c r="P42" i="2"/>
  <c r="O42" i="2"/>
  <c r="Q42" i="2" s="1"/>
  <c r="M42" i="2"/>
  <c r="L42" i="2"/>
  <c r="J42" i="2"/>
  <c r="I42" i="2"/>
  <c r="F42" i="2"/>
  <c r="D42" i="2"/>
  <c r="C42" i="2"/>
  <c r="P41" i="2"/>
  <c r="O41" i="2"/>
  <c r="M41" i="2"/>
  <c r="L41" i="2"/>
  <c r="J41" i="2"/>
  <c r="I41" i="2"/>
  <c r="F41" i="2"/>
  <c r="D41" i="2"/>
  <c r="C41" i="2"/>
  <c r="E41" i="2" s="1"/>
  <c r="P40" i="2"/>
  <c r="O40" i="2"/>
  <c r="Q40" i="2" s="1"/>
  <c r="M40" i="2"/>
  <c r="L40" i="2"/>
  <c r="J40" i="2"/>
  <c r="I40" i="2"/>
  <c r="H40" i="2"/>
  <c r="F40" i="2"/>
  <c r="D40" i="2"/>
  <c r="C40" i="2"/>
  <c r="P39" i="2"/>
  <c r="O39" i="2"/>
  <c r="Q39" i="2" s="1"/>
  <c r="M39" i="2"/>
  <c r="L39" i="2"/>
  <c r="N39" i="2" s="1"/>
  <c r="J39" i="2"/>
  <c r="I39" i="2"/>
  <c r="K39" i="2" s="1"/>
  <c r="F39" i="2"/>
  <c r="D39" i="2"/>
  <c r="C39" i="2"/>
  <c r="P38" i="2"/>
  <c r="O38" i="2"/>
  <c r="Q38" i="2" s="1"/>
  <c r="M38" i="2"/>
  <c r="L38" i="2"/>
  <c r="N38" i="2" s="1"/>
  <c r="J38" i="2"/>
  <c r="I38" i="2"/>
  <c r="K38" i="2" s="1"/>
  <c r="F38" i="2"/>
  <c r="D38" i="2"/>
  <c r="C38" i="2"/>
  <c r="P37" i="2"/>
  <c r="O37" i="2"/>
  <c r="M37" i="2"/>
  <c r="L37" i="2"/>
  <c r="J37" i="2"/>
  <c r="I37" i="2"/>
  <c r="F37" i="2"/>
  <c r="D37" i="2"/>
  <c r="C37" i="2"/>
  <c r="P36" i="2"/>
  <c r="O36" i="2"/>
  <c r="M36" i="2"/>
  <c r="L36" i="2"/>
  <c r="J36" i="2"/>
  <c r="I36" i="2"/>
  <c r="F36" i="2"/>
  <c r="D36" i="2"/>
  <c r="C36" i="2"/>
  <c r="P35" i="2"/>
  <c r="O35" i="2"/>
  <c r="M35" i="2"/>
  <c r="L35" i="2"/>
  <c r="J35" i="2"/>
  <c r="K35" i="2" s="1"/>
  <c r="I35" i="2"/>
  <c r="F35" i="2"/>
  <c r="D35" i="2"/>
  <c r="C35" i="2"/>
  <c r="P34" i="2"/>
  <c r="O34" i="2"/>
  <c r="Q34" i="2" s="1"/>
  <c r="M34" i="2"/>
  <c r="L34" i="2"/>
  <c r="N34" i="2" s="1"/>
  <c r="J34" i="2"/>
  <c r="I34" i="2"/>
  <c r="F34" i="2"/>
  <c r="D34" i="2"/>
  <c r="C34" i="2"/>
  <c r="P33" i="2"/>
  <c r="O33" i="2"/>
  <c r="M33" i="2"/>
  <c r="L33" i="2"/>
  <c r="J33" i="2"/>
  <c r="I33" i="2"/>
  <c r="K33" i="2" s="1"/>
  <c r="F33" i="2"/>
  <c r="D33" i="2"/>
  <c r="C33" i="2"/>
  <c r="E33" i="2" s="1"/>
  <c r="P32" i="2"/>
  <c r="O32" i="2"/>
  <c r="M32" i="2"/>
  <c r="L32" i="2"/>
  <c r="N32" i="2" s="1"/>
  <c r="J32" i="2"/>
  <c r="I32" i="2"/>
  <c r="K32" i="2" s="1"/>
  <c r="F32" i="2"/>
  <c r="D32" i="2"/>
  <c r="C32" i="2"/>
  <c r="P31" i="2"/>
  <c r="O31" i="2"/>
  <c r="M31" i="2"/>
  <c r="L31" i="2"/>
  <c r="J31" i="2"/>
  <c r="I31" i="2"/>
  <c r="F31" i="2"/>
  <c r="G31" i="2" s="1"/>
  <c r="D31" i="2"/>
  <c r="C31" i="2"/>
  <c r="E31" i="2" s="1"/>
  <c r="P30" i="2"/>
  <c r="O30" i="2"/>
  <c r="N30" i="2"/>
  <c r="M30" i="2"/>
  <c r="L30" i="2"/>
  <c r="J30" i="2"/>
  <c r="I30" i="2"/>
  <c r="F30" i="2"/>
  <c r="D30" i="2"/>
  <c r="C30" i="2"/>
  <c r="P29" i="2"/>
  <c r="O29" i="2"/>
  <c r="M29" i="2"/>
  <c r="L29" i="2"/>
  <c r="J29" i="2"/>
  <c r="I29" i="2"/>
  <c r="F29" i="2"/>
  <c r="D29" i="2"/>
  <c r="C29" i="2"/>
  <c r="E29" i="2" s="1"/>
  <c r="P28" i="2"/>
  <c r="O28" i="2"/>
  <c r="Q28" i="2" s="1"/>
  <c r="M28" i="2"/>
  <c r="L28" i="2"/>
  <c r="J28" i="2"/>
  <c r="I28" i="2"/>
  <c r="H28" i="2"/>
  <c r="F28" i="2"/>
  <c r="D28" i="2"/>
  <c r="C28" i="2"/>
  <c r="P27" i="2"/>
  <c r="O27" i="2"/>
  <c r="Q27" i="2" s="1"/>
  <c r="M27" i="2"/>
  <c r="L27" i="2"/>
  <c r="N27" i="2" s="1"/>
  <c r="J27" i="2"/>
  <c r="I27" i="2"/>
  <c r="K27" i="2" s="1"/>
  <c r="F27" i="2"/>
  <c r="D27" i="2"/>
  <c r="C27" i="2"/>
  <c r="P26" i="2"/>
  <c r="O26" i="2"/>
  <c r="Q26" i="2" s="1"/>
  <c r="M26" i="2"/>
  <c r="L26" i="2"/>
  <c r="N26" i="2" s="1"/>
  <c r="J26" i="2"/>
  <c r="I26" i="2"/>
  <c r="K26" i="2" s="1"/>
  <c r="F26" i="2"/>
  <c r="D26" i="2"/>
  <c r="C26" i="2"/>
  <c r="P25" i="2"/>
  <c r="O25" i="2"/>
  <c r="M25" i="2"/>
  <c r="L25" i="2"/>
  <c r="J25" i="2"/>
  <c r="I25" i="2"/>
  <c r="K25" i="2" s="1"/>
  <c r="F25" i="2"/>
  <c r="D25" i="2"/>
  <c r="C25" i="2"/>
  <c r="P24" i="2"/>
  <c r="O24" i="2"/>
  <c r="M24" i="2"/>
  <c r="L24" i="2"/>
  <c r="J24" i="2"/>
  <c r="I24" i="2"/>
  <c r="F24" i="2"/>
  <c r="D24" i="2"/>
  <c r="C24" i="2"/>
  <c r="P23" i="2"/>
  <c r="O23" i="2"/>
  <c r="M23" i="2"/>
  <c r="L23" i="2"/>
  <c r="J23" i="2"/>
  <c r="K23" i="2" s="1"/>
  <c r="I23" i="2"/>
  <c r="F23" i="2"/>
  <c r="D23" i="2"/>
  <c r="C23" i="2"/>
  <c r="P22" i="2"/>
  <c r="O22" i="2"/>
  <c r="Q22" i="2" s="1"/>
  <c r="M22" i="2"/>
  <c r="L22" i="2"/>
  <c r="N22" i="2" s="1"/>
  <c r="J22" i="2"/>
  <c r="I22" i="2"/>
  <c r="F22" i="2"/>
  <c r="D22" i="2"/>
  <c r="C22" i="2"/>
  <c r="P21" i="2"/>
  <c r="O21" i="2"/>
  <c r="M21" i="2"/>
  <c r="L21" i="2"/>
  <c r="J21" i="2"/>
  <c r="I21" i="2"/>
  <c r="G21" i="2"/>
  <c r="F21" i="2"/>
  <c r="D21" i="2"/>
  <c r="C21" i="2"/>
  <c r="P20" i="2"/>
  <c r="O20" i="2"/>
  <c r="M20" i="2"/>
  <c r="L20" i="2"/>
  <c r="J20" i="2"/>
  <c r="I20" i="2"/>
  <c r="F20" i="2"/>
  <c r="D20" i="2"/>
  <c r="C20" i="2"/>
  <c r="P19" i="2"/>
  <c r="O19" i="2"/>
  <c r="Q19" i="2" s="1"/>
  <c r="M19" i="2"/>
  <c r="L19" i="2"/>
  <c r="N19" i="2" s="1"/>
  <c r="J19" i="2"/>
  <c r="I19" i="2"/>
  <c r="K19" i="2" s="1"/>
  <c r="F19" i="2"/>
  <c r="D19" i="2"/>
  <c r="C19" i="2"/>
  <c r="P18" i="2"/>
  <c r="O18" i="2"/>
  <c r="M18" i="2"/>
  <c r="L18" i="2"/>
  <c r="J18" i="2"/>
  <c r="I18" i="2"/>
  <c r="F18" i="2"/>
  <c r="D18" i="2"/>
  <c r="C18" i="2"/>
  <c r="P17" i="2"/>
  <c r="O17" i="2"/>
  <c r="Q17" i="2" s="1"/>
  <c r="M17" i="2"/>
  <c r="L17" i="2"/>
  <c r="N17" i="2" s="1"/>
  <c r="J17" i="2"/>
  <c r="I17" i="2"/>
  <c r="K17" i="2" s="1"/>
  <c r="F17" i="2"/>
  <c r="D17" i="2"/>
  <c r="C17" i="2"/>
  <c r="P16" i="2"/>
  <c r="O16" i="2"/>
  <c r="M16" i="2"/>
  <c r="L16" i="2"/>
  <c r="J16" i="2"/>
  <c r="I16" i="2"/>
  <c r="F16" i="2"/>
  <c r="D16" i="2"/>
  <c r="C16" i="2"/>
  <c r="P15" i="2"/>
  <c r="O15" i="2"/>
  <c r="Q15" i="2" s="1"/>
  <c r="M15" i="2"/>
  <c r="L15" i="2"/>
  <c r="N15" i="2" s="1"/>
  <c r="J15" i="2"/>
  <c r="I15" i="2"/>
  <c r="G15" i="2"/>
  <c r="F15" i="2"/>
  <c r="D15" i="2"/>
  <c r="C15" i="2"/>
  <c r="P14" i="2"/>
  <c r="O14" i="2"/>
  <c r="M14" i="2"/>
  <c r="L14" i="2"/>
  <c r="J14" i="2"/>
  <c r="I14" i="2"/>
  <c r="F14" i="2"/>
  <c r="D14" i="2"/>
  <c r="C14" i="2"/>
  <c r="E14" i="2" s="1"/>
  <c r="P13" i="2"/>
  <c r="O13" i="2"/>
  <c r="Q13" i="2" s="1"/>
  <c r="M13" i="2"/>
  <c r="L13" i="2"/>
  <c r="N13" i="2" s="1"/>
  <c r="J13" i="2"/>
  <c r="I13" i="2"/>
  <c r="F13" i="2"/>
  <c r="D13" i="2"/>
  <c r="C13" i="2"/>
  <c r="E13" i="2" s="1"/>
  <c r="P12" i="2"/>
  <c r="O12" i="2"/>
  <c r="Q12" i="2" s="1"/>
  <c r="M12" i="2"/>
  <c r="L12" i="2"/>
  <c r="N12" i="2" s="1"/>
  <c r="J12" i="2"/>
  <c r="I12" i="2"/>
  <c r="K12" i="2" s="1"/>
  <c r="F12" i="2"/>
  <c r="D12" i="2"/>
  <c r="C12" i="2"/>
  <c r="P11" i="2"/>
  <c r="O11" i="2"/>
  <c r="N11" i="2"/>
  <c r="M11" i="2"/>
  <c r="L11" i="2"/>
  <c r="J11" i="2"/>
  <c r="I11" i="2"/>
  <c r="K11" i="2" s="1"/>
  <c r="G11" i="2"/>
  <c r="F11" i="2"/>
  <c r="D11" i="2"/>
  <c r="C11" i="2"/>
  <c r="P10" i="2"/>
  <c r="O10" i="2"/>
  <c r="M10" i="2"/>
  <c r="L10" i="2"/>
  <c r="J10" i="2"/>
  <c r="I10" i="2"/>
  <c r="F10" i="2"/>
  <c r="D10" i="2"/>
  <c r="C10" i="2"/>
  <c r="E10" i="2" s="1"/>
  <c r="P9" i="2"/>
  <c r="O9" i="2"/>
  <c r="Q9" i="2" s="1"/>
  <c r="M9" i="2"/>
  <c r="N9" i="2" s="1"/>
  <c r="L9" i="2"/>
  <c r="J9" i="2"/>
  <c r="I9" i="2"/>
  <c r="F9" i="2"/>
  <c r="D9" i="2"/>
  <c r="C9" i="2"/>
  <c r="E9" i="2" s="1"/>
  <c r="C8" i="2"/>
  <c r="H13" i="2" l="1"/>
  <c r="P8" i="2"/>
  <c r="H27" i="2"/>
  <c r="G27" i="2"/>
  <c r="H39" i="2"/>
  <c r="G39" i="2"/>
  <c r="D8" i="3"/>
  <c r="E8" i="3" s="1"/>
  <c r="O8" i="2"/>
  <c r="Q8" i="2" s="1"/>
  <c r="G9" i="2"/>
  <c r="K10" i="2"/>
  <c r="Q10" i="2"/>
  <c r="Q11" i="2"/>
  <c r="K13" i="2"/>
  <c r="N14" i="2"/>
  <c r="E15" i="2"/>
  <c r="H15" i="2"/>
  <c r="G28" i="2"/>
  <c r="G29" i="2"/>
  <c r="G40" i="2"/>
  <c r="G41" i="2"/>
  <c r="G44" i="2"/>
  <c r="H9" i="2"/>
  <c r="J8" i="2"/>
  <c r="E50" i="2"/>
  <c r="H50" i="2"/>
  <c r="K9" i="2"/>
  <c r="N10" i="2"/>
  <c r="E11" i="2"/>
  <c r="H11" i="2"/>
  <c r="E12" i="2"/>
  <c r="G13" i="2"/>
  <c r="K14" i="2"/>
  <c r="Q14" i="2"/>
  <c r="K16" i="2"/>
  <c r="Q23" i="2"/>
  <c r="E26" i="2"/>
  <c r="H26" i="2"/>
  <c r="N28" i="2"/>
  <c r="Q35" i="2"/>
  <c r="E38" i="2"/>
  <c r="H38" i="2"/>
  <c r="N40" i="2"/>
  <c r="H51" i="2"/>
  <c r="G51" i="2"/>
  <c r="H52" i="2"/>
  <c r="H17" i="2"/>
  <c r="D8" i="2"/>
  <c r="N18" i="2"/>
  <c r="E19" i="2"/>
  <c r="K20" i="2"/>
  <c r="Q20" i="2"/>
  <c r="H21" i="2"/>
  <c r="N21" i="2"/>
  <c r="N24" i="2"/>
  <c r="Q25" i="2"/>
  <c r="K29" i="2"/>
  <c r="Q29" i="2"/>
  <c r="H30" i="2"/>
  <c r="K31" i="2"/>
  <c r="Q31" i="2"/>
  <c r="G32" i="2"/>
  <c r="Q33" i="2"/>
  <c r="N35" i="2"/>
  <c r="K36" i="2"/>
  <c r="K40" i="2"/>
  <c r="E42" i="2"/>
  <c r="G43" i="2"/>
  <c r="H44" i="2"/>
  <c r="N44" i="2"/>
  <c r="Q45" i="2"/>
  <c r="N47" i="2"/>
  <c r="K48" i="2"/>
  <c r="K52" i="2"/>
  <c r="E54" i="2"/>
  <c r="G55" i="2"/>
  <c r="N9" i="3"/>
  <c r="C8" i="3"/>
  <c r="P8" i="3"/>
  <c r="K11" i="3"/>
  <c r="Q11" i="3"/>
  <c r="K15" i="3"/>
  <c r="Q15" i="3"/>
  <c r="N17" i="3"/>
  <c r="K19" i="3"/>
  <c r="Q19" i="3"/>
  <c r="K25" i="3"/>
  <c r="N26" i="3"/>
  <c r="H27" i="3"/>
  <c r="K27" i="3"/>
  <c r="Q27" i="3"/>
  <c r="Q28" i="3"/>
  <c r="G29" i="3"/>
  <c r="G31" i="3"/>
  <c r="H32" i="3"/>
  <c r="N32" i="3"/>
  <c r="N34" i="3"/>
  <c r="K35" i="3"/>
  <c r="N37" i="3"/>
  <c r="E38" i="3"/>
  <c r="K38" i="3"/>
  <c r="Q38" i="3"/>
  <c r="N39" i="3"/>
  <c r="E40" i="3"/>
  <c r="H40" i="3"/>
  <c r="E41" i="3"/>
  <c r="K42" i="3"/>
  <c r="Q42" i="3"/>
  <c r="N46" i="3"/>
  <c r="K47" i="3"/>
  <c r="N49" i="3"/>
  <c r="E50" i="3"/>
  <c r="K50" i="3"/>
  <c r="Q50" i="3"/>
  <c r="N51" i="3"/>
  <c r="E52" i="3"/>
  <c r="H52" i="3"/>
  <c r="E53" i="3"/>
  <c r="K54" i="3"/>
  <c r="N55" i="3"/>
  <c r="K15" i="2"/>
  <c r="N16" i="2"/>
  <c r="E17" i="2"/>
  <c r="K18" i="2"/>
  <c r="Q18" i="2"/>
  <c r="H19" i="2"/>
  <c r="N20" i="2"/>
  <c r="E21" i="2"/>
  <c r="K21" i="2"/>
  <c r="Q21" i="2"/>
  <c r="N23" i="2"/>
  <c r="K24" i="2"/>
  <c r="K28" i="2"/>
  <c r="E30" i="2"/>
  <c r="Q30" i="2"/>
  <c r="N31" i="2"/>
  <c r="N33" i="2"/>
  <c r="N36" i="2"/>
  <c r="Q37" i="2"/>
  <c r="K41" i="2"/>
  <c r="Q41" i="2"/>
  <c r="H42" i="2"/>
  <c r="N42" i="2"/>
  <c r="K44" i="2"/>
  <c r="N45" i="2"/>
  <c r="N48" i="2"/>
  <c r="Q49" i="2"/>
  <c r="K53" i="2"/>
  <c r="H54" i="2"/>
  <c r="N54" i="2"/>
  <c r="K9" i="3"/>
  <c r="Q9" i="3"/>
  <c r="N11" i="3"/>
  <c r="J8" i="3"/>
  <c r="K13" i="3"/>
  <c r="Q13" i="3"/>
  <c r="N15" i="3"/>
  <c r="K17" i="3"/>
  <c r="Q17" i="3"/>
  <c r="N19" i="3"/>
  <c r="G21" i="3"/>
  <c r="N22" i="3"/>
  <c r="K23" i="3"/>
  <c r="N25" i="3"/>
  <c r="E26" i="3"/>
  <c r="K26" i="3"/>
  <c r="Q26" i="3"/>
  <c r="N27" i="3"/>
  <c r="E28" i="3"/>
  <c r="H28" i="3"/>
  <c r="E29" i="3"/>
  <c r="K30" i="3"/>
  <c r="Q32" i="3"/>
  <c r="N38" i="3"/>
  <c r="H39" i="3"/>
  <c r="K39" i="3"/>
  <c r="Q39" i="3"/>
  <c r="Q40" i="3"/>
  <c r="K43" i="3"/>
  <c r="Q43" i="3"/>
  <c r="G44" i="3"/>
  <c r="E45" i="3"/>
  <c r="Q46" i="3"/>
  <c r="K49" i="3"/>
  <c r="N50" i="3"/>
  <c r="H51" i="3"/>
  <c r="K51" i="3"/>
  <c r="Q51" i="3"/>
  <c r="Q52" i="3"/>
  <c r="G53" i="3"/>
  <c r="K55" i="3"/>
  <c r="Q55" i="3"/>
  <c r="H11" i="3"/>
  <c r="H15" i="3"/>
  <c r="H19" i="3"/>
  <c r="H42" i="3"/>
  <c r="G45" i="3"/>
  <c r="H54" i="3"/>
  <c r="G11" i="3"/>
  <c r="E22" i="3"/>
  <c r="H22" i="3"/>
  <c r="G22" i="3"/>
  <c r="G9" i="3"/>
  <c r="H16" i="3"/>
  <c r="G16" i="3"/>
  <c r="E16" i="3"/>
  <c r="G17" i="3"/>
  <c r="H23" i="3"/>
  <c r="G23" i="3"/>
  <c r="E23" i="3"/>
  <c r="H49" i="3"/>
  <c r="E49" i="3"/>
  <c r="G49" i="3"/>
  <c r="K12" i="3"/>
  <c r="N13" i="3"/>
  <c r="Q16" i="3"/>
  <c r="E18" i="3"/>
  <c r="H18" i="3"/>
  <c r="G18" i="3"/>
  <c r="G19" i="3"/>
  <c r="E36" i="3"/>
  <c r="G36" i="3"/>
  <c r="H36" i="3"/>
  <c r="K37" i="3"/>
  <c r="N43" i="3"/>
  <c r="E46" i="3"/>
  <c r="H46" i="3"/>
  <c r="G46" i="3"/>
  <c r="G54" i="3"/>
  <c r="G20" i="3"/>
  <c r="H20" i="3"/>
  <c r="E20" i="3"/>
  <c r="I8" i="3"/>
  <c r="K8" i="3" s="1"/>
  <c r="E48" i="3"/>
  <c r="G48" i="3"/>
  <c r="H48" i="3"/>
  <c r="L8" i="3"/>
  <c r="E12" i="3"/>
  <c r="H12" i="3"/>
  <c r="G12" i="3"/>
  <c r="G13" i="3"/>
  <c r="H37" i="3"/>
  <c r="E37" i="3"/>
  <c r="G37" i="3"/>
  <c r="H47" i="3"/>
  <c r="G47" i="3"/>
  <c r="E47" i="3"/>
  <c r="H25" i="3"/>
  <c r="E25" i="3"/>
  <c r="G25" i="3"/>
  <c r="F8" i="3"/>
  <c r="H8" i="3" s="1"/>
  <c r="M8" i="3"/>
  <c r="G14" i="3"/>
  <c r="E14" i="3"/>
  <c r="H14" i="3"/>
  <c r="G15" i="3"/>
  <c r="E24" i="3"/>
  <c r="G24" i="3"/>
  <c r="H24" i="3"/>
  <c r="E34" i="3"/>
  <c r="H34" i="3"/>
  <c r="G34" i="3"/>
  <c r="G42" i="3"/>
  <c r="H35" i="3"/>
  <c r="G35" i="3"/>
  <c r="E35" i="3"/>
  <c r="E10" i="3"/>
  <c r="H10" i="3"/>
  <c r="G10" i="3"/>
  <c r="G30" i="3"/>
  <c r="O8" i="3"/>
  <c r="Q8" i="3" s="1"/>
  <c r="K22" i="3"/>
  <c r="Q24" i="3"/>
  <c r="G26" i="3"/>
  <c r="N29" i="3"/>
  <c r="E32" i="3"/>
  <c r="H33" i="3"/>
  <c r="K34" i="3"/>
  <c r="Q36" i="3"/>
  <c r="G38" i="3"/>
  <c r="N41" i="3"/>
  <c r="E44" i="3"/>
  <c r="H45" i="3"/>
  <c r="K46" i="3"/>
  <c r="Q48" i="3"/>
  <c r="G50" i="3"/>
  <c r="N53" i="3"/>
  <c r="H29" i="3"/>
  <c r="H41" i="3"/>
  <c r="H53" i="3"/>
  <c r="Q22" i="3"/>
  <c r="E27" i="3"/>
  <c r="H31" i="3"/>
  <c r="K32" i="3"/>
  <c r="Q34" i="3"/>
  <c r="E39" i="3"/>
  <c r="H43" i="3"/>
  <c r="E51" i="3"/>
  <c r="H55" i="3"/>
  <c r="G20" i="2"/>
  <c r="E20" i="2"/>
  <c r="H20" i="2"/>
  <c r="E48" i="2"/>
  <c r="G48" i="2"/>
  <c r="H48" i="2"/>
  <c r="H47" i="2"/>
  <c r="G47" i="2"/>
  <c r="E47" i="2"/>
  <c r="I8" i="2"/>
  <c r="G16" i="2"/>
  <c r="H16" i="2"/>
  <c r="E24" i="2"/>
  <c r="G24" i="2"/>
  <c r="H24" i="2"/>
  <c r="G42" i="2"/>
  <c r="F8" i="2"/>
  <c r="H8" i="2" s="1"/>
  <c r="M8" i="2"/>
  <c r="E16" i="2"/>
  <c r="Q16" i="2"/>
  <c r="G18" i="2"/>
  <c r="E18" i="2"/>
  <c r="H18" i="2"/>
  <c r="G19" i="2"/>
  <c r="E36" i="2"/>
  <c r="G36" i="2"/>
  <c r="H36" i="2"/>
  <c r="K37" i="2"/>
  <c r="N43" i="2"/>
  <c r="E46" i="2"/>
  <c r="H46" i="2"/>
  <c r="G46" i="2"/>
  <c r="G54" i="2"/>
  <c r="H35" i="2"/>
  <c r="G35" i="2"/>
  <c r="E35" i="2"/>
  <c r="E8" i="2"/>
  <c r="H25" i="2"/>
  <c r="E25" i="2"/>
  <c r="G25" i="2"/>
  <c r="G30" i="2"/>
  <c r="E22" i="2"/>
  <c r="H22" i="2"/>
  <c r="G22" i="2"/>
  <c r="H37" i="2"/>
  <c r="E37" i="2"/>
  <c r="G37" i="2"/>
  <c r="H10" i="2"/>
  <c r="G10" i="2"/>
  <c r="G12" i="2"/>
  <c r="H12" i="2"/>
  <c r="G14" i="2"/>
  <c r="H14" i="2"/>
  <c r="E34" i="2"/>
  <c r="H34" i="2"/>
  <c r="G34" i="2"/>
  <c r="L8" i="2"/>
  <c r="N8" i="2" s="1"/>
  <c r="G17" i="2"/>
  <c r="H23" i="2"/>
  <c r="G23" i="2"/>
  <c r="E23" i="2"/>
  <c r="H49" i="2"/>
  <c r="E49" i="2"/>
  <c r="G49" i="2"/>
  <c r="K22" i="2"/>
  <c r="Q24" i="2"/>
  <c r="G26" i="2"/>
  <c r="N29" i="2"/>
  <c r="E32" i="2"/>
  <c r="H33" i="2"/>
  <c r="K34" i="2"/>
  <c r="Q36" i="2"/>
  <c r="G38" i="2"/>
  <c r="N41" i="2"/>
  <c r="E44" i="2"/>
  <c r="H45" i="2"/>
  <c r="K46" i="2"/>
  <c r="Q48" i="2"/>
  <c r="G50" i="2"/>
  <c r="N53" i="2"/>
  <c r="N25" i="2"/>
  <c r="E28" i="2"/>
  <c r="H29" i="2"/>
  <c r="K30" i="2"/>
  <c r="H32" i="2"/>
  <c r="Q32" i="2"/>
  <c r="G33" i="2"/>
  <c r="N37" i="2"/>
  <c r="E40" i="2"/>
  <c r="H41" i="2"/>
  <c r="K42" i="2"/>
  <c r="Q44" i="2"/>
  <c r="N49" i="2"/>
  <c r="E52" i="2"/>
  <c r="H53" i="2"/>
  <c r="K54" i="2"/>
  <c r="E27" i="2"/>
  <c r="H31" i="2"/>
  <c r="E39" i="2"/>
  <c r="H43" i="2"/>
  <c r="E51" i="2"/>
  <c r="H55" i="2"/>
  <c r="P55" i="1"/>
  <c r="O55" i="1"/>
  <c r="M55" i="1"/>
  <c r="L55" i="1"/>
  <c r="J55" i="1"/>
  <c r="I55" i="1"/>
  <c r="F55" i="1"/>
  <c r="D55" i="1"/>
  <c r="C55" i="1"/>
  <c r="Q54" i="1"/>
  <c r="P54" i="1"/>
  <c r="O54" i="1"/>
  <c r="M54" i="1"/>
  <c r="L54" i="1"/>
  <c r="N54" i="1" s="1"/>
  <c r="J54" i="1"/>
  <c r="I54" i="1"/>
  <c r="F54" i="1"/>
  <c r="D54" i="1"/>
  <c r="C54" i="1"/>
  <c r="P53" i="1"/>
  <c r="O53" i="1"/>
  <c r="Q53" i="1" s="1"/>
  <c r="M53" i="1"/>
  <c r="L53" i="1"/>
  <c r="J53" i="1"/>
  <c r="I53" i="1"/>
  <c r="K53" i="1" s="1"/>
  <c r="F53" i="1"/>
  <c r="D53" i="1"/>
  <c r="C53" i="1"/>
  <c r="P52" i="1"/>
  <c r="O52" i="1"/>
  <c r="M52" i="1"/>
  <c r="L52" i="1"/>
  <c r="J52" i="1"/>
  <c r="I52" i="1"/>
  <c r="F52" i="1"/>
  <c r="G52" i="1" s="1"/>
  <c r="D52" i="1"/>
  <c r="C52" i="1"/>
  <c r="P51" i="1"/>
  <c r="O51" i="1"/>
  <c r="M51" i="1"/>
  <c r="L51" i="1"/>
  <c r="J51" i="1"/>
  <c r="I51" i="1"/>
  <c r="F51" i="1"/>
  <c r="D51" i="1"/>
  <c r="C51" i="1"/>
  <c r="G51" i="1" s="1"/>
  <c r="P50" i="1"/>
  <c r="O50" i="1"/>
  <c r="M50" i="1"/>
  <c r="L50" i="1"/>
  <c r="J50" i="1"/>
  <c r="I50" i="1"/>
  <c r="F50" i="1"/>
  <c r="D50" i="1"/>
  <c r="C50" i="1"/>
  <c r="G50" i="1" s="1"/>
  <c r="P49" i="1"/>
  <c r="O49" i="1"/>
  <c r="M49" i="1"/>
  <c r="L49" i="1"/>
  <c r="J49" i="1"/>
  <c r="I49" i="1"/>
  <c r="F49" i="1"/>
  <c r="G49" i="1" s="1"/>
  <c r="D49" i="1"/>
  <c r="C49" i="1"/>
  <c r="P48" i="1"/>
  <c r="O48" i="1"/>
  <c r="M48" i="1"/>
  <c r="L48" i="1"/>
  <c r="J48" i="1"/>
  <c r="I48" i="1"/>
  <c r="F48" i="1"/>
  <c r="D48" i="1"/>
  <c r="C48" i="1"/>
  <c r="P47" i="1"/>
  <c r="O47" i="1"/>
  <c r="M47" i="1"/>
  <c r="L47" i="1"/>
  <c r="J47" i="1"/>
  <c r="I47" i="1"/>
  <c r="F47" i="1"/>
  <c r="D47" i="1"/>
  <c r="C47" i="1"/>
  <c r="P46" i="1"/>
  <c r="Q46" i="1" s="1"/>
  <c r="O46" i="1"/>
  <c r="M46" i="1"/>
  <c r="L46" i="1"/>
  <c r="J46" i="1"/>
  <c r="I46" i="1"/>
  <c r="F46" i="1"/>
  <c r="D46" i="1"/>
  <c r="C46" i="1"/>
  <c r="G46" i="1" s="1"/>
  <c r="P45" i="1"/>
  <c r="O45" i="1"/>
  <c r="Q45" i="1" s="1"/>
  <c r="M45" i="1"/>
  <c r="L45" i="1"/>
  <c r="J45" i="1"/>
  <c r="I45" i="1"/>
  <c r="F45" i="1"/>
  <c r="D45" i="1"/>
  <c r="C45" i="1"/>
  <c r="P44" i="1"/>
  <c r="O44" i="1"/>
  <c r="M44" i="1"/>
  <c r="L44" i="1"/>
  <c r="J44" i="1"/>
  <c r="I44" i="1"/>
  <c r="F44" i="1"/>
  <c r="G44" i="1" s="1"/>
  <c r="D44" i="1"/>
  <c r="C44" i="1"/>
  <c r="P43" i="1"/>
  <c r="O43" i="1"/>
  <c r="M43" i="1"/>
  <c r="L43" i="1"/>
  <c r="J43" i="1"/>
  <c r="I43" i="1"/>
  <c r="K43" i="1" s="1"/>
  <c r="F43" i="1"/>
  <c r="D43" i="1"/>
  <c r="C43" i="1"/>
  <c r="G43" i="1" s="1"/>
  <c r="P42" i="1"/>
  <c r="O42" i="1"/>
  <c r="M42" i="1"/>
  <c r="L42" i="1"/>
  <c r="J42" i="1"/>
  <c r="I42" i="1"/>
  <c r="F42" i="1"/>
  <c r="D42" i="1"/>
  <c r="C42" i="1"/>
  <c r="P41" i="1"/>
  <c r="O41" i="1"/>
  <c r="M41" i="1"/>
  <c r="L41" i="1"/>
  <c r="J41" i="1"/>
  <c r="I41" i="1"/>
  <c r="F41" i="1"/>
  <c r="D41" i="1"/>
  <c r="C41" i="1"/>
  <c r="P40" i="1"/>
  <c r="O40" i="1"/>
  <c r="M40" i="1"/>
  <c r="L40" i="1"/>
  <c r="J40" i="1"/>
  <c r="I40" i="1"/>
  <c r="K40" i="1" s="1"/>
  <c r="F40" i="1"/>
  <c r="D40" i="1"/>
  <c r="C40" i="1"/>
  <c r="P39" i="1"/>
  <c r="O39" i="1"/>
  <c r="Q39" i="1" s="1"/>
  <c r="M39" i="1"/>
  <c r="L39" i="1"/>
  <c r="J39" i="1"/>
  <c r="I39" i="1"/>
  <c r="F39" i="1"/>
  <c r="D39" i="1"/>
  <c r="C39" i="1"/>
  <c r="P38" i="1"/>
  <c r="O38" i="1"/>
  <c r="M38" i="1"/>
  <c r="L38" i="1"/>
  <c r="N38" i="1" s="1"/>
  <c r="J38" i="1"/>
  <c r="I38" i="1"/>
  <c r="F38" i="1"/>
  <c r="D38" i="1"/>
  <c r="C38" i="1"/>
  <c r="P37" i="1"/>
  <c r="O37" i="1"/>
  <c r="M37" i="1"/>
  <c r="L37" i="1"/>
  <c r="J37" i="1"/>
  <c r="I37" i="1"/>
  <c r="F37" i="1"/>
  <c r="G37" i="1" s="1"/>
  <c r="D37" i="1"/>
  <c r="C37" i="1"/>
  <c r="P36" i="1"/>
  <c r="O36" i="1"/>
  <c r="M36" i="1"/>
  <c r="L36" i="1"/>
  <c r="J36" i="1"/>
  <c r="I36" i="1"/>
  <c r="F36" i="1"/>
  <c r="D36" i="1"/>
  <c r="C36" i="1"/>
  <c r="P35" i="1"/>
  <c r="O35" i="1"/>
  <c r="M35" i="1"/>
  <c r="L35" i="1"/>
  <c r="J35" i="1"/>
  <c r="I35" i="1"/>
  <c r="F35" i="1"/>
  <c r="D35" i="1"/>
  <c r="C35" i="1"/>
  <c r="P34" i="1"/>
  <c r="O34" i="1"/>
  <c r="M34" i="1"/>
  <c r="L34" i="1"/>
  <c r="J34" i="1"/>
  <c r="I34" i="1"/>
  <c r="F34" i="1"/>
  <c r="D34" i="1"/>
  <c r="C34" i="1"/>
  <c r="G34" i="1" s="1"/>
  <c r="P33" i="1"/>
  <c r="O33" i="1"/>
  <c r="Q33" i="1" s="1"/>
  <c r="M33" i="1"/>
  <c r="L33" i="1"/>
  <c r="J33" i="1"/>
  <c r="I33" i="1"/>
  <c r="F33" i="1"/>
  <c r="D33" i="1"/>
  <c r="C33" i="1"/>
  <c r="P32" i="1"/>
  <c r="O32" i="1"/>
  <c r="Q32" i="1" s="1"/>
  <c r="M32" i="1"/>
  <c r="L32" i="1"/>
  <c r="J32" i="1"/>
  <c r="I32" i="1"/>
  <c r="F32" i="1"/>
  <c r="G32" i="1" s="1"/>
  <c r="D32" i="1"/>
  <c r="C32" i="1"/>
  <c r="P31" i="1"/>
  <c r="O31" i="1"/>
  <c r="M31" i="1"/>
  <c r="L31" i="1"/>
  <c r="J31" i="1"/>
  <c r="I31" i="1"/>
  <c r="F31" i="1"/>
  <c r="D31" i="1"/>
  <c r="C31" i="1"/>
  <c r="P30" i="1"/>
  <c r="O30" i="1"/>
  <c r="M30" i="1"/>
  <c r="L30" i="1"/>
  <c r="J30" i="1"/>
  <c r="I30" i="1"/>
  <c r="F30" i="1"/>
  <c r="D30" i="1"/>
  <c r="C30" i="1"/>
  <c r="P29" i="1"/>
  <c r="O29" i="1"/>
  <c r="M29" i="1"/>
  <c r="L29" i="1"/>
  <c r="N29" i="1" s="1"/>
  <c r="J29" i="1"/>
  <c r="I29" i="1"/>
  <c r="K29" i="1" s="1"/>
  <c r="F29" i="1"/>
  <c r="D29" i="1"/>
  <c r="H29" i="1" s="1"/>
  <c r="C29" i="1"/>
  <c r="P28" i="1"/>
  <c r="O28" i="1"/>
  <c r="M28" i="1"/>
  <c r="L28" i="1"/>
  <c r="J28" i="1"/>
  <c r="I28" i="1"/>
  <c r="F28" i="1"/>
  <c r="D28" i="1"/>
  <c r="C28" i="1"/>
  <c r="P27" i="1"/>
  <c r="O27" i="1"/>
  <c r="M27" i="1"/>
  <c r="L27" i="1"/>
  <c r="J27" i="1"/>
  <c r="I27" i="1"/>
  <c r="K27" i="1" s="1"/>
  <c r="F27" i="1"/>
  <c r="D27" i="1"/>
  <c r="C27" i="1"/>
  <c r="H27" i="1" s="1"/>
  <c r="P26" i="1"/>
  <c r="O26" i="1"/>
  <c r="M26" i="1"/>
  <c r="L26" i="1"/>
  <c r="J26" i="1"/>
  <c r="I26" i="1"/>
  <c r="F26" i="1"/>
  <c r="D26" i="1"/>
  <c r="C26" i="1"/>
  <c r="P25" i="1"/>
  <c r="O25" i="1"/>
  <c r="M25" i="1"/>
  <c r="L25" i="1"/>
  <c r="J25" i="1"/>
  <c r="I25" i="1"/>
  <c r="K25" i="1" s="1"/>
  <c r="F25" i="1"/>
  <c r="D25" i="1"/>
  <c r="C25" i="1"/>
  <c r="P24" i="1"/>
  <c r="O24" i="1"/>
  <c r="Q24" i="1" s="1"/>
  <c r="M24" i="1"/>
  <c r="L24" i="1"/>
  <c r="N24" i="1" s="1"/>
  <c r="J24" i="1"/>
  <c r="I24" i="1"/>
  <c r="F24" i="1"/>
  <c r="D24" i="1"/>
  <c r="C24" i="1"/>
  <c r="P23" i="1"/>
  <c r="O23" i="1"/>
  <c r="M23" i="1"/>
  <c r="L23" i="1"/>
  <c r="N23" i="1" s="1"/>
  <c r="J23" i="1"/>
  <c r="I23" i="1"/>
  <c r="F23" i="1"/>
  <c r="D23" i="1"/>
  <c r="C23" i="1"/>
  <c r="P22" i="1"/>
  <c r="O22" i="1"/>
  <c r="M22" i="1"/>
  <c r="L22" i="1"/>
  <c r="N22" i="1" s="1"/>
  <c r="J22" i="1"/>
  <c r="I22" i="1"/>
  <c r="K22" i="1" s="1"/>
  <c r="F22" i="1"/>
  <c r="D22" i="1"/>
  <c r="C22" i="1"/>
  <c r="P21" i="1"/>
  <c r="O21" i="1"/>
  <c r="M21" i="1"/>
  <c r="L21" i="1"/>
  <c r="J21" i="1"/>
  <c r="I21" i="1"/>
  <c r="K21" i="1" s="1"/>
  <c r="F21" i="1"/>
  <c r="D21" i="1"/>
  <c r="C21" i="1"/>
  <c r="P20" i="1"/>
  <c r="O20" i="1"/>
  <c r="M20" i="1"/>
  <c r="L20" i="1"/>
  <c r="N20" i="1" s="1"/>
  <c r="J20" i="1"/>
  <c r="I20" i="1"/>
  <c r="F20" i="1"/>
  <c r="D20" i="1"/>
  <c r="C20" i="1"/>
  <c r="P19" i="1"/>
  <c r="O19" i="1"/>
  <c r="M19" i="1"/>
  <c r="L19" i="1"/>
  <c r="J19" i="1"/>
  <c r="I19" i="1"/>
  <c r="F19" i="1"/>
  <c r="G19" i="1" s="1"/>
  <c r="D19" i="1"/>
  <c r="C19" i="1"/>
  <c r="H19" i="1" s="1"/>
  <c r="P18" i="1"/>
  <c r="O18" i="1"/>
  <c r="M18" i="1"/>
  <c r="L18" i="1"/>
  <c r="J18" i="1"/>
  <c r="I18" i="1"/>
  <c r="F18" i="1"/>
  <c r="D18" i="1"/>
  <c r="C18" i="1"/>
  <c r="H18" i="1" s="1"/>
  <c r="P17" i="1"/>
  <c r="O17" i="1"/>
  <c r="M17" i="1"/>
  <c r="L17" i="1"/>
  <c r="J17" i="1"/>
  <c r="I17" i="1"/>
  <c r="F17" i="1"/>
  <c r="D17" i="1"/>
  <c r="C17" i="1"/>
  <c r="E17" i="1" s="1"/>
  <c r="P16" i="1"/>
  <c r="O16" i="1"/>
  <c r="M16" i="1"/>
  <c r="L16" i="1"/>
  <c r="J16" i="1"/>
  <c r="I16" i="1"/>
  <c r="F16" i="1"/>
  <c r="D16" i="1"/>
  <c r="C16" i="1"/>
  <c r="P15" i="1"/>
  <c r="O15" i="1"/>
  <c r="M15" i="1"/>
  <c r="L15" i="1"/>
  <c r="J15" i="1"/>
  <c r="I15" i="1"/>
  <c r="K15" i="1" s="1"/>
  <c r="F15" i="1"/>
  <c r="D15" i="1"/>
  <c r="C15" i="1"/>
  <c r="P14" i="1"/>
  <c r="O14" i="1"/>
  <c r="M14" i="1"/>
  <c r="L14" i="1"/>
  <c r="N14" i="1" s="1"/>
  <c r="J14" i="1"/>
  <c r="I14" i="1"/>
  <c r="F14" i="1"/>
  <c r="D14" i="1"/>
  <c r="C14" i="1"/>
  <c r="P13" i="1"/>
  <c r="O13" i="1"/>
  <c r="M13" i="1"/>
  <c r="L13" i="1"/>
  <c r="J13" i="1"/>
  <c r="I13" i="1"/>
  <c r="F13" i="1"/>
  <c r="G13" i="1" s="1"/>
  <c r="D13" i="1"/>
  <c r="C13" i="1"/>
  <c r="H13" i="1" s="1"/>
  <c r="P12" i="1"/>
  <c r="O12" i="1"/>
  <c r="M12" i="1"/>
  <c r="L12" i="1"/>
  <c r="J12" i="1"/>
  <c r="I12" i="1"/>
  <c r="F12" i="1"/>
  <c r="D12" i="1"/>
  <c r="C12" i="1"/>
  <c r="H12" i="1" s="1"/>
  <c r="P11" i="1"/>
  <c r="O11" i="1"/>
  <c r="M11" i="1"/>
  <c r="L11" i="1"/>
  <c r="J11" i="1"/>
  <c r="J8" i="1" s="1"/>
  <c r="I11" i="1"/>
  <c r="F11" i="1"/>
  <c r="D11" i="1"/>
  <c r="C11" i="1"/>
  <c r="E11" i="1" s="1"/>
  <c r="P10" i="1"/>
  <c r="O10" i="1"/>
  <c r="M10" i="1"/>
  <c r="L10" i="1"/>
  <c r="J10" i="1"/>
  <c r="I10" i="1"/>
  <c r="F10" i="1"/>
  <c r="D10" i="1"/>
  <c r="C10" i="1"/>
  <c r="P9" i="1"/>
  <c r="O9" i="1"/>
  <c r="M9" i="1"/>
  <c r="L9" i="1"/>
  <c r="J9" i="1"/>
  <c r="I9" i="1"/>
  <c r="F9" i="1"/>
  <c r="G9" i="1" s="1"/>
  <c r="D9" i="1"/>
  <c r="C9" i="1"/>
  <c r="Q20" i="1" l="1"/>
  <c r="K24" i="1"/>
  <c r="N45" i="1"/>
  <c r="K14" i="1"/>
  <c r="K18" i="1"/>
  <c r="N11" i="1"/>
  <c r="E14" i="1"/>
  <c r="N17" i="1"/>
  <c r="E20" i="1"/>
  <c r="H28" i="1"/>
  <c r="K32" i="1"/>
  <c r="G40" i="1"/>
  <c r="K44" i="1"/>
  <c r="Q48" i="1"/>
  <c r="Q52" i="1"/>
  <c r="G54" i="1"/>
  <c r="K12" i="1"/>
  <c r="Q14" i="1"/>
  <c r="K20" i="1"/>
  <c r="E30" i="1"/>
  <c r="H9" i="1"/>
  <c r="Q10" i="1"/>
  <c r="K11" i="1"/>
  <c r="Q11" i="1"/>
  <c r="Q13" i="1"/>
  <c r="H15" i="1"/>
  <c r="Q16" i="1"/>
  <c r="K17" i="1"/>
  <c r="Q17" i="1"/>
  <c r="Q19" i="1"/>
  <c r="H21" i="1"/>
  <c r="H26" i="1"/>
  <c r="N27" i="1"/>
  <c r="N28" i="1"/>
  <c r="G29" i="1"/>
  <c r="Q30" i="1"/>
  <c r="H31" i="1"/>
  <c r="E32" i="1"/>
  <c r="K34" i="1"/>
  <c r="G39" i="1"/>
  <c r="Q42" i="1"/>
  <c r="N44" i="1"/>
  <c r="G45" i="1"/>
  <c r="N47" i="1"/>
  <c r="K8" i="2"/>
  <c r="G8" i="3"/>
  <c r="N8" i="3"/>
  <c r="G8" i="2"/>
  <c r="N15" i="1"/>
  <c r="E18" i="1"/>
  <c r="N21" i="1"/>
  <c r="Q44" i="1"/>
  <c r="K50" i="1"/>
  <c r="P8" i="1"/>
  <c r="H10" i="1"/>
  <c r="G11" i="1"/>
  <c r="H16" i="1"/>
  <c r="C8" i="1"/>
  <c r="E10" i="1"/>
  <c r="H11" i="1"/>
  <c r="N12" i="1"/>
  <c r="N13" i="1"/>
  <c r="E15" i="1"/>
  <c r="E16" i="1"/>
  <c r="H17" i="1"/>
  <c r="N18" i="1"/>
  <c r="N19" i="1"/>
  <c r="E21" i="1"/>
  <c r="E22" i="1"/>
  <c r="H24" i="1"/>
  <c r="Q27" i="1"/>
  <c r="K28" i="1"/>
  <c r="N32" i="1"/>
  <c r="G33" i="1"/>
  <c r="N41" i="1"/>
  <c r="G42" i="1"/>
  <c r="E44" i="1"/>
  <c r="K46" i="1"/>
  <c r="K48" i="1"/>
  <c r="N49" i="1"/>
  <c r="Q50" i="1"/>
  <c r="K55" i="1"/>
  <c r="Q22" i="1"/>
  <c r="N51" i="1"/>
  <c r="N53" i="1"/>
  <c r="D8" i="1"/>
  <c r="O8" i="1"/>
  <c r="K10" i="1"/>
  <c r="Q12" i="1"/>
  <c r="K13" i="1"/>
  <c r="H14" i="1"/>
  <c r="G15" i="1"/>
  <c r="Q15" i="1"/>
  <c r="K16" i="1"/>
  <c r="Q18" i="1"/>
  <c r="K19" i="1"/>
  <c r="H20" i="1"/>
  <c r="G21" i="1"/>
  <c r="Q21" i="1"/>
  <c r="E23" i="1"/>
  <c r="N25" i="1"/>
  <c r="Q26" i="1"/>
  <c r="K30" i="1"/>
  <c r="E31" i="1"/>
  <c r="N31" i="1"/>
  <c r="Q36" i="1"/>
  <c r="K37" i="1"/>
  <c r="K49" i="1"/>
  <c r="N50" i="1"/>
  <c r="Q51" i="1"/>
  <c r="K52" i="1"/>
  <c r="K54" i="1"/>
  <c r="N55" i="1"/>
  <c r="F8" i="1"/>
  <c r="G8" i="1" s="1"/>
  <c r="N10" i="1"/>
  <c r="E13" i="1"/>
  <c r="N16" i="1"/>
  <c r="E19" i="1"/>
  <c r="Q23" i="1"/>
  <c r="E25" i="1"/>
  <c r="K26" i="1"/>
  <c r="E27" i="1"/>
  <c r="Q28" i="1"/>
  <c r="Q29" i="1"/>
  <c r="Q31" i="1"/>
  <c r="N35" i="1"/>
  <c r="G36" i="1"/>
  <c r="G48" i="1"/>
  <c r="N52" i="1"/>
  <c r="Q55" i="1"/>
  <c r="N9" i="1"/>
  <c r="E12" i="1"/>
  <c r="N43" i="1"/>
  <c r="I8" i="1"/>
  <c r="K8" i="1" s="1"/>
  <c r="G17" i="1"/>
  <c r="G22" i="1"/>
  <c r="G28" i="1"/>
  <c r="H44" i="1"/>
  <c r="G47" i="1"/>
  <c r="E53" i="1"/>
  <c r="H53" i="1"/>
  <c r="G30" i="1"/>
  <c r="E41" i="1"/>
  <c r="H41" i="1"/>
  <c r="E24" i="1"/>
  <c r="M8" i="1"/>
  <c r="G10" i="1"/>
  <c r="G12" i="1"/>
  <c r="G14" i="1"/>
  <c r="G16" i="1"/>
  <c r="G18" i="1"/>
  <c r="G20" i="1"/>
  <c r="G23" i="1"/>
  <c r="E26" i="1"/>
  <c r="N26" i="1"/>
  <c r="E29" i="1"/>
  <c r="H30" i="1"/>
  <c r="K31" i="1"/>
  <c r="K33" i="1"/>
  <c r="H34" i="1"/>
  <c r="E34" i="1"/>
  <c r="N34" i="1"/>
  <c r="Q35" i="1"/>
  <c r="K36" i="1"/>
  <c r="E37" i="1"/>
  <c r="H37" i="1"/>
  <c r="N37" i="1"/>
  <c r="Q38" i="1"/>
  <c r="K39" i="1"/>
  <c r="H40" i="1"/>
  <c r="E40" i="1"/>
  <c r="N40" i="1"/>
  <c r="Q41" i="1"/>
  <c r="K42" i="1"/>
  <c r="E43" i="1"/>
  <c r="H43" i="1"/>
  <c r="K45" i="1"/>
  <c r="N46" i="1"/>
  <c r="Q47" i="1"/>
  <c r="E49" i="1"/>
  <c r="H49" i="1"/>
  <c r="K51" i="1"/>
  <c r="G53" i="1"/>
  <c r="H48" i="1"/>
  <c r="E48" i="1"/>
  <c r="G31" i="1"/>
  <c r="E35" i="1"/>
  <c r="H35" i="1"/>
  <c r="H38" i="1"/>
  <c r="E38" i="1"/>
  <c r="H50" i="1"/>
  <c r="E50" i="1"/>
  <c r="E55" i="1"/>
  <c r="H55" i="1"/>
  <c r="E9" i="1"/>
  <c r="K9" i="1"/>
  <c r="Q9" i="1"/>
  <c r="H23" i="1"/>
  <c r="G24" i="1"/>
  <c r="G25" i="1"/>
  <c r="E28" i="1"/>
  <c r="H32" i="1"/>
  <c r="G35" i="1"/>
  <c r="G38" i="1"/>
  <c r="G41" i="1"/>
  <c r="H46" i="1"/>
  <c r="E46" i="1"/>
  <c r="H52" i="1"/>
  <c r="E52" i="1"/>
  <c r="E47" i="1"/>
  <c r="H47" i="1"/>
  <c r="L8" i="1"/>
  <c r="N8" i="1" s="1"/>
  <c r="H22" i="1"/>
  <c r="K23" i="1"/>
  <c r="H25" i="1"/>
  <c r="Q25" i="1"/>
  <c r="G26" i="1"/>
  <c r="G27" i="1"/>
  <c r="N30" i="1"/>
  <c r="E33" i="1"/>
  <c r="H33" i="1"/>
  <c r="N33" i="1"/>
  <c r="Q34" i="1"/>
  <c r="K35" i="1"/>
  <c r="H36" i="1"/>
  <c r="E36" i="1"/>
  <c r="N36" i="1"/>
  <c r="Q37" i="1"/>
  <c r="K38" i="1"/>
  <c r="E39" i="1"/>
  <c r="H39" i="1"/>
  <c r="N39" i="1"/>
  <c r="Q40" i="1"/>
  <c r="K41" i="1"/>
  <c r="H42" i="1"/>
  <c r="N42" i="1"/>
  <c r="Q43" i="1"/>
  <c r="E45" i="1"/>
  <c r="H45" i="1"/>
  <c r="K47" i="1"/>
  <c r="N48" i="1"/>
  <c r="Q49" i="1"/>
  <c r="E51" i="1"/>
  <c r="H51" i="1"/>
  <c r="H54" i="1"/>
  <c r="E54" i="1"/>
  <c r="G55" i="1"/>
  <c r="E42" i="1"/>
  <c r="E8" i="1" l="1"/>
  <c r="H8" i="1"/>
  <c r="Q8" i="1"/>
</calcChain>
</file>

<file path=xl/sharedStrings.xml><?xml version="1.0" encoding="utf-8"?>
<sst xmlns="http://schemas.openxmlformats.org/spreadsheetml/2006/main" count="204" uniqueCount="75">
  <si>
    <t>男性</t>
    <rPh sb="0" eb="2">
      <t>ダンセイ</t>
    </rPh>
    <phoneticPr fontId="4"/>
  </si>
  <si>
    <t xml:space="preserve">　保険者番号・保険者名
</t>
    <rPh sb="7" eb="10">
      <t>ホケンシャ</t>
    </rPh>
    <rPh sb="10" eb="11">
      <t>メイ</t>
    </rPh>
    <phoneticPr fontId="4"/>
  </si>
  <si>
    <t>内臓脂肪症候群該当者の減少率に関する事項</t>
    <rPh sb="0" eb="2">
      <t>ナイゾウ</t>
    </rPh>
    <rPh sb="2" eb="4">
      <t>シボウ</t>
    </rPh>
    <rPh sb="4" eb="7">
      <t>ショウコウグン</t>
    </rPh>
    <rPh sb="7" eb="10">
      <t>ガイトウシャ</t>
    </rPh>
    <rPh sb="11" eb="14">
      <t>ゲンショウリツ</t>
    </rPh>
    <rPh sb="15" eb="16">
      <t>カン</t>
    </rPh>
    <rPh sb="18" eb="20">
      <t>ジコウ</t>
    </rPh>
    <phoneticPr fontId="4"/>
  </si>
  <si>
    <t>内臓脂肪症候群予備群の減少率に関する事項</t>
    <rPh sb="7" eb="9">
      <t>ヨビ</t>
    </rPh>
    <rPh sb="9" eb="10">
      <t>グン</t>
    </rPh>
    <phoneticPr fontId="4"/>
  </si>
  <si>
    <t>保健指導対象者の減少率に関する事項</t>
    <rPh sb="0" eb="2">
      <t>ホケン</t>
    </rPh>
    <rPh sb="2" eb="4">
      <t>シドウ</t>
    </rPh>
    <rPh sb="4" eb="6">
      <t>タイショウ</t>
    </rPh>
    <rPh sb="6" eb="7">
      <t>シャ</t>
    </rPh>
    <rPh sb="8" eb="11">
      <t>ゲンショウリツ</t>
    </rPh>
    <rPh sb="12" eb="13">
      <t>カン</t>
    </rPh>
    <rPh sb="15" eb="17">
      <t>ジコウ</t>
    </rPh>
    <phoneticPr fontId="4"/>
  </si>
  <si>
    <t>昨年度の内臓脂肪症候群該当者の数（人）</t>
    <rPh sb="0" eb="3">
      <t>サクネンド</t>
    </rPh>
    <rPh sb="15" eb="16">
      <t>スウ</t>
    </rPh>
    <rPh sb="17" eb="18">
      <t>ニン</t>
    </rPh>
    <phoneticPr fontId="4"/>
  </si>
  <si>
    <t>15のうち、今年度の内臓脂肪症候群予備群の数（人）</t>
    <rPh sb="6" eb="9">
      <t>コンネンド</t>
    </rPh>
    <rPh sb="17" eb="19">
      <t>ヨビ</t>
    </rPh>
    <rPh sb="19" eb="20">
      <t>グン</t>
    </rPh>
    <rPh sb="21" eb="22">
      <t>カズ</t>
    </rPh>
    <rPh sb="23" eb="24">
      <t>ニン</t>
    </rPh>
    <phoneticPr fontId="4"/>
  </si>
  <si>
    <t>15のうち、今年度の内臓脂肪症候群該当者・予備群でなくなった者の数（人）</t>
    <rPh sb="17" eb="20">
      <t>ガイトウシャ</t>
    </rPh>
    <rPh sb="30" eb="31">
      <t>モノ</t>
    </rPh>
    <phoneticPr fontId="4"/>
  </si>
  <si>
    <t>内臓脂肪症候群該当者の減少率（％）</t>
    <phoneticPr fontId="4"/>
  </si>
  <si>
    <t>昨年度の内臓脂肪症候群予備群の数（人）</t>
    <rPh sb="0" eb="3">
      <t>サクネンド</t>
    </rPh>
    <rPh sb="11" eb="13">
      <t>ヨビ</t>
    </rPh>
    <rPh sb="13" eb="14">
      <t>グン</t>
    </rPh>
    <rPh sb="15" eb="16">
      <t>スウ</t>
    </rPh>
    <rPh sb="17" eb="18">
      <t>ニン</t>
    </rPh>
    <phoneticPr fontId="4"/>
  </si>
  <si>
    <t>21のうち、今年度の内臓脂肪症候群該当者・予備群でなくなった者の数（人）</t>
    <phoneticPr fontId="4"/>
  </si>
  <si>
    <t>昨年度の特定保健指導の対象者数（人）</t>
    <rPh sb="0" eb="3">
      <t>サクネンド</t>
    </rPh>
    <rPh sb="4" eb="8">
      <t>トクテイホケン</t>
    </rPh>
    <rPh sb="8" eb="10">
      <t>シドウ</t>
    </rPh>
    <rPh sb="11" eb="14">
      <t>タイショウシャ</t>
    </rPh>
    <rPh sb="14" eb="15">
      <t>カズ</t>
    </rPh>
    <rPh sb="16" eb="17">
      <t>ニン</t>
    </rPh>
    <phoneticPr fontId="4"/>
  </si>
  <si>
    <t>24のうち、今年度は特定保健指導の対象でなくなった者の数（人）</t>
    <rPh sb="10" eb="12">
      <t>トクテイ</t>
    </rPh>
    <rPh sb="12" eb="13">
      <t>ホ</t>
    </rPh>
    <rPh sb="13" eb="14">
      <t>ケン</t>
    </rPh>
    <rPh sb="14" eb="16">
      <t>シドウ</t>
    </rPh>
    <rPh sb="17" eb="19">
      <t>タイショウ</t>
    </rPh>
    <phoneticPr fontId="4"/>
  </si>
  <si>
    <t>特定保健指導対象者の減少率
（％）</t>
    <rPh sb="0" eb="2">
      <t>トクテイ</t>
    </rPh>
    <phoneticPr fontId="4"/>
  </si>
  <si>
    <t>昨年度の特定保健指導の利用者数（人）</t>
    <rPh sb="11" eb="13">
      <t>リヨウ</t>
    </rPh>
    <phoneticPr fontId="4"/>
  </si>
  <si>
    <t>27のうち、今年度は特定保健指導の対象でなくなった者の数（人）</t>
    <phoneticPr fontId="4"/>
  </si>
  <si>
    <t>特定保健指導による特定保健指導対象者の減少率
（％）</t>
    <phoneticPr fontId="4"/>
  </si>
  <si>
    <t>割合
（％）</t>
    <rPh sb="0" eb="2">
      <t>ワリアイ</t>
    </rPh>
    <phoneticPr fontId="4"/>
  </si>
  <si>
    <t>割合（％）</t>
    <rPh sb="0" eb="2">
      <t>ワリアイ</t>
    </rPh>
    <phoneticPr fontId="4"/>
  </si>
  <si>
    <t>兵庫県</t>
  </si>
  <si>
    <t>神戸市</t>
    <phoneticPr fontId="4"/>
  </si>
  <si>
    <t>姫路市</t>
  </si>
  <si>
    <t>尼崎市</t>
    <rPh sb="0" eb="3">
      <t>アマガサキシ</t>
    </rPh>
    <phoneticPr fontId="4"/>
  </si>
  <si>
    <t>明石市</t>
  </si>
  <si>
    <t>西宮市</t>
    <rPh sb="0" eb="3">
      <t>ニシノミヤシ</t>
    </rPh>
    <phoneticPr fontId="4"/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</si>
  <si>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</si>
  <si>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</si>
  <si>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</si>
  <si>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</si>
  <si>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</si>
  <si>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</si>
  <si>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</si>
  <si>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</si>
  <si>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</si>
  <si>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</si>
  <si>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</si>
  <si>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</si>
  <si>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</si>
  <si>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</si>
  <si>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川辺郡　猪名川町</t>
  </si>
  <si>
    <t>加東市</t>
  </si>
  <si>
    <t>多可郡　多可町</t>
  </si>
  <si>
    <t>加古郡　稲美町</t>
  </si>
  <si>
    <t>加古郡　播磨町</t>
  </si>
  <si>
    <t>神崎郡　市川町</t>
  </si>
  <si>
    <t>神崎郡　福崎町</t>
  </si>
  <si>
    <t>神崎郡　神河町</t>
  </si>
  <si>
    <t>揖保郡　太子町</t>
  </si>
  <si>
    <t>たつの市</t>
  </si>
  <si>
    <t>赤穂郡　上郡町</t>
  </si>
  <si>
    <t>佐用郡　佐用町</t>
  </si>
  <si>
    <t>宍粟市</t>
    <rPh sb="0" eb="2">
      <t>シソウ</t>
    </rPh>
    <rPh sb="2" eb="3">
      <t>シ</t>
    </rPh>
    <phoneticPr fontId="4"/>
  </si>
  <si>
    <t>美方郡　香美町</t>
  </si>
  <si>
    <t>美方郡　新温泉町</t>
  </si>
  <si>
    <t>養父市</t>
  </si>
  <si>
    <t>朝来市</t>
  </si>
  <si>
    <t>丹波市</t>
  </si>
  <si>
    <t>丹波篠山市</t>
    <rPh sb="0" eb="2">
      <t>タンバ</t>
    </rPh>
    <phoneticPr fontId="4"/>
  </si>
  <si>
    <t>淡路市</t>
  </si>
  <si>
    <t>南あわじ市</t>
  </si>
  <si>
    <t>豊岡市</t>
  </si>
  <si>
    <t>兵庫食糧国民健康保険組合</t>
  </si>
  <si>
    <t>兵庫県食品国民健康保険組合</t>
  </si>
  <si>
    <t>兵庫県歯科医師国民健康保険組合</t>
  </si>
  <si>
    <t>兵庫県医師国民健康保険組合</t>
  </si>
  <si>
    <t>兵庫県薬剤師国民健康保険組合</t>
  </si>
  <si>
    <t>兵庫県建設国民健康保険組合</t>
  </si>
  <si>
    <r>
      <t>女</t>
    </r>
    <r>
      <rPr>
        <sz val="11"/>
        <rFont val="ＭＳ Ｐゴシック"/>
        <family val="3"/>
        <charset val="128"/>
      </rPr>
      <t>性</t>
    </r>
    <rPh sb="0" eb="2">
      <t>ジョセイ</t>
    </rPh>
    <phoneticPr fontId="4"/>
  </si>
  <si>
    <t>27のうち、今年度は特定保健指導の対象でなくなった者の数（人）</t>
    <phoneticPr fontId="4"/>
  </si>
  <si>
    <t>特定保健指導による特定保健指導対象者の減少率
（％）</t>
    <phoneticPr fontId="4"/>
  </si>
  <si>
    <t>神戸市</t>
    <phoneticPr fontId="4"/>
  </si>
  <si>
    <t>総計</t>
    <rPh sb="0" eb="2">
      <t>ソウケイ</t>
    </rPh>
    <phoneticPr fontId="4"/>
  </si>
  <si>
    <t>内臓脂肪症候群該当者の減少率（％）</t>
    <phoneticPr fontId="4"/>
  </si>
  <si>
    <t>特定保健指導による特定保健指導対象者の減少率
（％）</t>
    <phoneticPr fontId="4"/>
  </si>
  <si>
    <t>神戸市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</si>
</sst>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38" fontId="3" fillId="0" borderId="0" xfId="1" applyFont="1" applyProtection="1">
      <alignment vertical="center"/>
    </xf>
    <xf numFmtId="176" fontId="3" fillId="0" borderId="0" xfId="1" applyNumberFormat="1" applyFont="1" applyProtection="1">
      <alignment vertical="center"/>
    </xf>
    <xf numFmtId="0" fontId="3" fillId="0" borderId="2" xfId="0" applyFont="1" applyBorder="1" applyProtection="1">
      <alignment vertical="center"/>
    </xf>
    <xf numFmtId="0" fontId="0" fillId="0" borderId="0" xfId="0" applyProtection="1">
      <alignment vertical="center"/>
    </xf>
    <xf numFmtId="38" fontId="3" fillId="0" borderId="6" xfId="1" applyFont="1" applyBorder="1" applyAlignment="1" applyProtection="1">
      <alignment horizontal="center" vertical="center"/>
    </xf>
    <xf numFmtId="177" fontId="3" fillId="0" borderId="6" xfId="1" applyNumberFormat="1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177" fontId="3" fillId="0" borderId="1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38" fontId="3" fillId="0" borderId="0" xfId="1" applyFont="1" applyAlignment="1" applyProtection="1">
      <alignment horizontal="center" vertical="center"/>
    </xf>
    <xf numFmtId="176" fontId="3" fillId="0" borderId="7" xfId="1" applyNumberFormat="1" applyFont="1" applyBorder="1" applyAlignment="1" applyProtection="1">
      <alignment horizontal="center" vertical="center" wrapText="1"/>
    </xf>
    <xf numFmtId="38" fontId="3" fillId="0" borderId="13" xfId="1" applyFont="1" applyBorder="1" applyAlignment="1" applyProtection="1">
      <alignment horizontal="center" vertical="center"/>
    </xf>
    <xf numFmtId="176" fontId="3" fillId="0" borderId="7" xfId="1" applyNumberFormat="1" applyFont="1" applyBorder="1" applyAlignment="1" applyProtection="1">
      <alignment horizontal="center" vertical="center"/>
    </xf>
    <xf numFmtId="38" fontId="3" fillId="0" borderId="1" xfId="1" applyFont="1" applyBorder="1" applyProtection="1">
      <alignment vertical="center"/>
    </xf>
    <xf numFmtId="176" fontId="3" fillId="0" borderId="1" xfId="1" applyNumberFormat="1" applyFont="1" applyBorder="1" applyAlignment="1" applyProtection="1">
      <alignment horizontal="right" vertical="center"/>
    </xf>
    <xf numFmtId="176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Protection="1">
      <alignment vertical="center"/>
    </xf>
    <xf numFmtId="38" fontId="0" fillId="0" borderId="1" xfId="1" applyFont="1" applyBorder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Protection="1">
      <alignment vertical="center"/>
    </xf>
    <xf numFmtId="38" fontId="0" fillId="0" borderId="1" xfId="1" applyFont="1" applyFill="1" applyBorder="1" applyProtection="1">
      <alignment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Protection="1">
      <alignment vertical="center"/>
    </xf>
    <xf numFmtId="0" fontId="0" fillId="0" borderId="4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38" fontId="0" fillId="0" borderId="0" xfId="1" applyFont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0" fillId="2" borderId="0" xfId="0" applyFill="1" applyProtection="1">
      <alignment vertical="center"/>
    </xf>
    <xf numFmtId="38" fontId="3" fillId="0" borderId="0" xfId="1" applyFont="1" applyFill="1" applyProtection="1">
      <alignment vertical="center"/>
    </xf>
    <xf numFmtId="176" fontId="3" fillId="0" borderId="0" xfId="1" applyNumberFormat="1" applyFont="1" applyFill="1" applyProtection="1">
      <alignment vertical="center"/>
    </xf>
    <xf numFmtId="0" fontId="3" fillId="0" borderId="2" xfId="0" applyFont="1" applyFill="1" applyBorder="1" applyProtection="1">
      <alignment vertical="center"/>
    </xf>
    <xf numFmtId="38" fontId="3" fillId="0" borderId="6" xfId="1" applyFont="1" applyFill="1" applyBorder="1" applyAlignment="1" applyProtection="1">
      <alignment horizontal="center" vertical="center"/>
    </xf>
    <xf numFmtId="177" fontId="3" fillId="0" borderId="6" xfId="1" applyNumberFormat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177" fontId="3" fillId="0" borderId="1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38" fontId="3" fillId="0" borderId="0" xfId="1" applyFont="1" applyFill="1" applyAlignment="1" applyProtection="1">
      <alignment horizontal="center" vertical="center"/>
    </xf>
    <xf numFmtId="176" fontId="3" fillId="0" borderId="7" xfId="1" applyNumberFormat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/>
    </xf>
    <xf numFmtId="176" fontId="3" fillId="0" borderId="7" xfId="1" applyNumberFormat="1" applyFont="1" applyFill="1" applyBorder="1" applyAlignment="1" applyProtection="1">
      <alignment horizontal="center" vertical="center"/>
    </xf>
    <xf numFmtId="38" fontId="3" fillId="0" borderId="1" xfId="1" applyFont="1" applyFill="1" applyBorder="1" applyProtection="1">
      <alignment vertical="center"/>
    </xf>
    <xf numFmtId="0" fontId="0" fillId="0" borderId="4" xfId="0" applyFont="1" applyFill="1" applyBorder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8" fontId="3" fillId="0" borderId="10" xfId="1" applyFont="1" applyBorder="1" applyAlignment="1" applyProtection="1">
      <alignment horizontal="center" vertical="center" wrapText="1"/>
    </xf>
    <xf numFmtId="38" fontId="3" fillId="0" borderId="9" xfId="1" applyFont="1" applyBorder="1" applyAlignment="1" applyProtection="1">
      <alignment horizontal="center" vertical="center" wrapText="1"/>
    </xf>
    <xf numFmtId="38" fontId="3" fillId="0" borderId="13" xfId="1" applyFont="1" applyBorder="1" applyAlignment="1" applyProtection="1">
      <alignment horizontal="center" vertical="center" wrapText="1"/>
    </xf>
    <xf numFmtId="38" fontId="3" fillId="0" borderId="12" xfId="1" applyFont="1" applyBorder="1" applyAlignment="1" applyProtection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38" fontId="3" fillId="0" borderId="11" xfId="1" applyFont="1" applyBorder="1" applyAlignment="1" applyProtection="1">
      <alignment horizontal="center" vertical="center" wrapText="1"/>
    </xf>
    <xf numFmtId="38" fontId="3" fillId="0" borderId="15" xfId="1" applyFont="1" applyBorder="1" applyAlignment="1" applyProtection="1">
      <alignment horizontal="center" vertical="center" wrapText="1"/>
    </xf>
    <xf numFmtId="38" fontId="5" fillId="0" borderId="7" xfId="1" applyFont="1" applyBorder="1" applyAlignment="1" applyProtection="1">
      <alignment horizontal="center" vertical="center" wrapText="1"/>
    </xf>
    <xf numFmtId="38" fontId="5" fillId="0" borderId="11" xfId="1" applyFont="1" applyBorder="1" applyAlignment="1" applyProtection="1">
      <alignment horizontal="center" vertical="center" wrapText="1"/>
    </xf>
    <xf numFmtId="38" fontId="5" fillId="0" borderId="15" xfId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38" fontId="3" fillId="0" borderId="4" xfId="1" applyFont="1" applyBorder="1" applyAlignment="1" applyProtection="1">
      <alignment horizontal="center" vertical="center"/>
    </xf>
    <xf numFmtId="38" fontId="3" fillId="0" borderId="5" xfId="1" applyFont="1" applyBorder="1" applyAlignment="1" applyProtection="1">
      <alignment horizontal="center" vertical="center"/>
    </xf>
    <xf numFmtId="38" fontId="3" fillId="0" borderId="6" xfId="1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center" vertical="center" shrinkToFit="1"/>
    </xf>
    <xf numFmtId="38" fontId="5" fillId="0" borderId="5" xfId="1" applyFont="1" applyBorder="1" applyAlignment="1" applyProtection="1">
      <alignment horizontal="center" vertical="center" shrinkToFit="1"/>
    </xf>
    <xf numFmtId="38" fontId="5" fillId="0" borderId="6" xfId="1" applyFont="1" applyBorder="1" applyAlignment="1" applyProtection="1">
      <alignment horizontal="center" vertical="center" shrinkToFit="1"/>
    </xf>
    <xf numFmtId="38" fontId="3" fillId="0" borderId="8" xfId="1" applyFont="1" applyBorder="1" applyAlignment="1" applyProtection="1">
      <alignment horizontal="center" vertical="center" wrapText="1" shrinkToFit="1"/>
    </xf>
    <xf numFmtId="38" fontId="3" fillId="0" borderId="9" xfId="1" applyFont="1" applyBorder="1" applyAlignment="1" applyProtection="1">
      <alignment horizontal="center" vertical="center" wrapText="1" shrinkToFit="1"/>
    </xf>
    <xf numFmtId="38" fontId="3" fillId="0" borderId="0" xfId="1" applyFont="1" applyBorder="1" applyAlignment="1" applyProtection="1">
      <alignment horizontal="center" vertical="center" wrapText="1" shrinkToFit="1"/>
    </xf>
    <xf numFmtId="38" fontId="3" fillId="0" borderId="12" xfId="1" applyFont="1" applyBorder="1" applyAlignment="1" applyProtection="1">
      <alignment horizontal="center" vertical="center" wrapText="1" shrinkToFit="1"/>
    </xf>
    <xf numFmtId="176" fontId="3" fillId="0" borderId="10" xfId="1" applyNumberFormat="1" applyFont="1" applyBorder="1" applyAlignment="1" applyProtection="1">
      <alignment horizontal="center" vertical="center" wrapText="1"/>
    </xf>
    <xf numFmtId="176" fontId="3" fillId="0" borderId="13" xfId="1" applyNumberFormat="1" applyFont="1" applyBorder="1" applyAlignment="1" applyProtection="1">
      <alignment horizontal="center" vertical="center" wrapText="1"/>
    </xf>
    <xf numFmtId="176" fontId="3" fillId="0" borderId="16" xfId="1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38" fontId="3" fillId="0" borderId="16" xfId="1" applyFont="1" applyBorder="1" applyAlignment="1" applyProtection="1">
      <alignment horizontal="center" vertical="center" wrapText="1"/>
    </xf>
    <xf numFmtId="38" fontId="5" fillId="0" borderId="4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38" fontId="3" fillId="0" borderId="4" xfId="1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/>
    </xf>
    <xf numFmtId="38" fontId="3" fillId="0" borderId="6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 applyProtection="1">
      <alignment horizontal="center" vertical="center"/>
    </xf>
    <xf numFmtId="38" fontId="3" fillId="0" borderId="7" xfId="1" applyFont="1" applyFill="1" applyBorder="1" applyAlignment="1" applyProtection="1">
      <alignment horizontal="center" vertical="center" wrapText="1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15" xfId="1" applyFont="1" applyFill="1" applyBorder="1" applyAlignment="1" applyProtection="1">
      <alignment horizontal="center" vertical="center" wrapText="1"/>
    </xf>
    <xf numFmtId="38" fontId="3" fillId="0" borderId="8" xfId="1" applyFont="1" applyFill="1" applyBorder="1" applyAlignment="1" applyProtection="1">
      <alignment horizontal="center" vertical="center" wrapText="1" shrinkToFit="1"/>
    </xf>
    <xf numFmtId="38" fontId="3" fillId="0" borderId="9" xfId="1" applyFont="1" applyFill="1" applyBorder="1" applyAlignment="1" applyProtection="1">
      <alignment horizontal="center" vertical="center" wrapText="1" shrinkToFit="1"/>
    </xf>
    <xf numFmtId="38" fontId="3" fillId="0" borderId="0" xfId="1" applyFont="1" applyFill="1" applyBorder="1" applyAlignment="1" applyProtection="1">
      <alignment horizontal="center" vertical="center" wrapText="1" shrinkToFit="1"/>
    </xf>
    <xf numFmtId="38" fontId="3" fillId="0" borderId="12" xfId="1" applyFont="1" applyFill="1" applyBorder="1" applyAlignment="1" applyProtection="1">
      <alignment horizontal="center" vertical="center" wrapText="1" shrinkToFit="1"/>
    </xf>
    <xf numFmtId="38" fontId="3" fillId="0" borderId="10" xfId="1" applyFont="1" applyFill="1" applyBorder="1" applyAlignment="1" applyProtection="1">
      <alignment horizontal="center" vertical="center" wrapText="1"/>
    </xf>
    <xf numFmtId="38" fontId="3" fillId="0" borderId="9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3" fillId="0" borderId="12" xfId="1" applyFont="1" applyFill="1" applyBorder="1" applyAlignment="1" applyProtection="1">
      <alignment horizontal="center" vertical="center" wrapText="1"/>
    </xf>
    <xf numFmtId="176" fontId="3" fillId="0" borderId="10" xfId="1" applyNumberFormat="1" applyFont="1" applyFill="1" applyBorder="1" applyAlignment="1" applyProtection="1">
      <alignment horizontal="center" vertical="center" wrapText="1"/>
    </xf>
    <xf numFmtId="176" fontId="3" fillId="0" borderId="13" xfId="1" applyNumberFormat="1" applyFont="1" applyFill="1" applyBorder="1" applyAlignment="1" applyProtection="1">
      <alignment horizontal="center" vertical="center" wrapText="1"/>
    </xf>
    <xf numFmtId="176" fontId="3" fillId="0" borderId="16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11" xfId="1" applyFont="1" applyFill="1" applyBorder="1" applyAlignment="1" applyProtection="1">
      <alignment horizontal="center" vertical="center" wrapText="1"/>
    </xf>
    <xf numFmtId="38" fontId="5" fillId="0" borderId="15" xfId="1" applyFont="1" applyFill="1" applyBorder="1" applyAlignment="1" applyProtection="1">
      <alignment horizontal="center" vertical="center" wrapText="1"/>
    </xf>
    <xf numFmtId="38" fontId="3" fillId="0" borderId="16" xfId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441960</xdr:colOff>
      <xdr:row>1</xdr:row>
      <xdr:rowOff>152400</xdr:rowOff>
    </xdr:from>
    <xdr:to>
      <xdr:col>1</xdr:col>
      <xdr:colOff>1050608</xdr:colOff>
      <xdr:row>3</xdr:row>
      <xdr:rowOff>160020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89660" y="323850"/>
          <a:ext cx="608648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451485</xdr:colOff>
      <xdr:row>1</xdr:row>
      <xdr:rowOff>152400</xdr:rowOff>
    </xdr:from>
    <xdr:to>
      <xdr:col>1</xdr:col>
      <xdr:colOff>1049454</xdr:colOff>
      <xdr:row>3</xdr:row>
      <xdr:rowOff>160020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99185" y="323850"/>
          <a:ext cx="597969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451485</xdr:colOff>
      <xdr:row>1</xdr:row>
      <xdr:rowOff>152400</xdr:rowOff>
    </xdr:from>
    <xdr:to>
      <xdr:col>1</xdr:col>
      <xdr:colOff>1049454</xdr:colOff>
      <xdr:row>3</xdr:row>
      <xdr:rowOff>160020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99185" y="323850"/>
          <a:ext cx="597969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z28fs0002\&#20849;&#26377;\&#20849;&#26377;&#25991;&#26360;\10_&#32207;&#21209;&#37096;\03_&#20107;&#26989;&#35506;\&#20581;&#35386;&#12471;&#12473;&#12486;&#12512;&#20418;\01_&#29305;&#23450;&#20581;&#35386;&#31561;&#12487;&#12540;&#12479;&#31649;&#29702;&#12471;&#12473;&#12486;&#12512;\013_H31&#24180;&#24230;\28_&#27861;&#23450;&#22577;&#21578;&#38306;&#20418;\20191119_&#30476;&#12363;&#12425;&#12398;&#20381;&#38972;&#12395;&#12424;&#12427;&#38598;&#35336;&#12487;&#12540;&#12479;&#20316;&#25104;\&#36865;&#20184;&#29992;\TKCA014&#65288;&#38917;&#30446;15&#65374;29&#65289;&#65288;&#20445;&#35703;&#2637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（TKCA014）"/>
      <sheetName val="貼付（尼崎市、男性）"/>
      <sheetName val="貼付（尼崎市、女性）"/>
      <sheetName val="TKCA004_男性"/>
      <sheetName val="TKCA004_女性"/>
      <sheetName val="TKCA004_総計"/>
    </sheetNames>
    <sheetDataSet>
      <sheetData sheetId="0">
        <row r="2">
          <cell r="J2" t="str">
            <v>保険者番号</v>
          </cell>
          <cell r="K2" t="str">
            <v>保険者名</v>
          </cell>
          <cell r="L2" t="str">
            <v>昨年度内臓脂肪数</v>
          </cell>
          <cell r="M2" t="str">
            <v>今年度内臓脂肪予備数</v>
          </cell>
          <cell r="N2" t="str">
            <v>今年度内臓脂肪なし</v>
          </cell>
          <cell r="O2" t="str">
            <v>昨年度内臓脂肪予備数</v>
          </cell>
          <cell r="P2" t="str">
            <v>今年度内臓脂肪予備なし</v>
          </cell>
          <cell r="Q2" t="str">
            <v>昨年度特定保健指導数</v>
          </cell>
          <cell r="R2" t="str">
            <v>今年度特定保健指導なし</v>
          </cell>
          <cell r="S2" t="str">
            <v>保健指導利用者数</v>
          </cell>
          <cell r="T2" t="str">
            <v>今年度保健指導なし</v>
          </cell>
        </row>
        <row r="3">
          <cell r="J3">
            <v>0</v>
          </cell>
          <cell r="K3" t="str">
            <v>兵庫県</v>
          </cell>
          <cell r="L3">
            <v>31207</v>
          </cell>
          <cell r="M3">
            <v>3277</v>
          </cell>
          <cell r="N3">
            <v>2565</v>
          </cell>
          <cell r="O3">
            <v>19456</v>
          </cell>
          <cell r="P3">
            <v>3323</v>
          </cell>
          <cell r="Q3">
            <v>21451</v>
          </cell>
          <cell r="R3">
            <v>3345</v>
          </cell>
          <cell r="S3">
            <v>4179</v>
          </cell>
          <cell r="T3">
            <v>865</v>
          </cell>
        </row>
        <row r="4">
          <cell r="J4">
            <v>280024</v>
          </cell>
          <cell r="K4" t="str">
            <v>姫路市</v>
          </cell>
          <cell r="L4">
            <v>3469</v>
          </cell>
          <cell r="M4">
            <v>307</v>
          </cell>
          <cell r="N4">
            <v>310</v>
          </cell>
          <cell r="O4">
            <v>1732</v>
          </cell>
          <cell r="P4">
            <v>289</v>
          </cell>
          <cell r="Q4">
            <v>1895</v>
          </cell>
          <cell r="R4">
            <v>283</v>
          </cell>
          <cell r="S4">
            <v>187</v>
          </cell>
          <cell r="T4">
            <v>53</v>
          </cell>
        </row>
        <row r="5">
          <cell r="J5">
            <v>280040</v>
          </cell>
          <cell r="K5" t="str">
            <v>明石市</v>
          </cell>
          <cell r="L5">
            <v>1278</v>
          </cell>
          <cell r="M5">
            <v>104</v>
          </cell>
          <cell r="N5">
            <v>102</v>
          </cell>
          <cell r="O5">
            <v>800</v>
          </cell>
          <cell r="P5">
            <v>130</v>
          </cell>
          <cell r="Q5">
            <v>834</v>
          </cell>
          <cell r="R5">
            <v>134</v>
          </cell>
          <cell r="S5">
            <v>326</v>
          </cell>
          <cell r="T5">
            <v>57</v>
          </cell>
        </row>
        <row r="6">
          <cell r="J6">
            <v>280057</v>
          </cell>
          <cell r="K6" t="str">
            <v>西宮市</v>
          </cell>
          <cell r="L6">
            <v>2366</v>
          </cell>
          <cell r="M6">
            <v>232</v>
          </cell>
          <cell r="N6">
            <v>205</v>
          </cell>
          <cell r="O6">
            <v>1484</v>
          </cell>
          <cell r="P6">
            <v>237</v>
          </cell>
          <cell r="Q6">
            <v>1439</v>
          </cell>
          <cell r="R6">
            <v>236</v>
          </cell>
          <cell r="S6">
            <v>631</v>
          </cell>
          <cell r="T6">
            <v>131</v>
          </cell>
        </row>
        <row r="7">
          <cell r="J7">
            <v>280065</v>
          </cell>
          <cell r="K7" t="str">
            <v>洲本市</v>
          </cell>
          <cell r="L7">
            <v>292</v>
          </cell>
          <cell r="M7">
            <v>23</v>
          </cell>
          <cell r="N7">
            <v>32</v>
          </cell>
          <cell r="O7">
            <v>187</v>
          </cell>
          <cell r="P7">
            <v>28</v>
          </cell>
          <cell r="Q7">
            <v>229</v>
          </cell>
          <cell r="R7">
            <v>37</v>
          </cell>
          <cell r="S7">
            <v>99</v>
          </cell>
          <cell r="T7">
            <v>15</v>
          </cell>
        </row>
        <row r="8">
          <cell r="J8">
            <v>280073</v>
          </cell>
          <cell r="K8" t="str">
            <v>芦屋市</v>
          </cell>
          <cell r="L8">
            <v>504</v>
          </cell>
          <cell r="M8">
            <v>58</v>
          </cell>
          <cell r="N8">
            <v>35</v>
          </cell>
          <cell r="O8">
            <v>347</v>
          </cell>
          <cell r="P8">
            <v>66</v>
          </cell>
          <cell r="Q8">
            <v>391</v>
          </cell>
          <cell r="R8">
            <v>67</v>
          </cell>
          <cell r="S8">
            <v>56</v>
          </cell>
          <cell r="T8">
            <v>17</v>
          </cell>
        </row>
        <row r="9">
          <cell r="J9">
            <v>280081</v>
          </cell>
          <cell r="K9" t="str">
            <v>伊丹市</v>
          </cell>
          <cell r="L9">
            <v>1141</v>
          </cell>
          <cell r="M9">
            <v>122</v>
          </cell>
          <cell r="N9">
            <v>96</v>
          </cell>
          <cell r="O9">
            <v>638</v>
          </cell>
          <cell r="P9">
            <v>96</v>
          </cell>
          <cell r="Q9">
            <v>638</v>
          </cell>
          <cell r="R9">
            <v>102</v>
          </cell>
          <cell r="S9">
            <v>93</v>
          </cell>
          <cell r="T9">
            <v>30</v>
          </cell>
        </row>
        <row r="10">
          <cell r="J10">
            <v>280099</v>
          </cell>
          <cell r="K10" t="str">
            <v>相生市</v>
          </cell>
          <cell r="L10">
            <v>289</v>
          </cell>
          <cell r="M10">
            <v>28</v>
          </cell>
          <cell r="N10">
            <v>15</v>
          </cell>
          <cell r="O10">
            <v>148</v>
          </cell>
          <cell r="P10">
            <v>19</v>
          </cell>
          <cell r="Q10">
            <v>185</v>
          </cell>
          <cell r="R10">
            <v>18</v>
          </cell>
          <cell r="S10">
            <v>72</v>
          </cell>
          <cell r="T10">
            <v>8</v>
          </cell>
        </row>
        <row r="11">
          <cell r="J11">
            <v>280115</v>
          </cell>
          <cell r="K11" t="str">
            <v>加古川市</v>
          </cell>
          <cell r="L11">
            <v>1830</v>
          </cell>
          <cell r="M11">
            <v>155</v>
          </cell>
          <cell r="N11">
            <v>127</v>
          </cell>
          <cell r="O11">
            <v>961</v>
          </cell>
          <cell r="P11">
            <v>172</v>
          </cell>
          <cell r="Q11">
            <v>1022</v>
          </cell>
          <cell r="R11">
            <v>141</v>
          </cell>
          <cell r="S11">
            <v>108</v>
          </cell>
          <cell r="T11">
            <v>20</v>
          </cell>
        </row>
        <row r="12">
          <cell r="J12">
            <v>280131</v>
          </cell>
          <cell r="K12" t="str">
            <v>赤穂市</v>
          </cell>
          <cell r="L12">
            <v>296</v>
          </cell>
          <cell r="M12">
            <v>29</v>
          </cell>
          <cell r="N12">
            <v>25</v>
          </cell>
          <cell r="O12">
            <v>166</v>
          </cell>
          <cell r="P12">
            <v>34</v>
          </cell>
          <cell r="Q12">
            <v>174</v>
          </cell>
          <cell r="R12">
            <v>32</v>
          </cell>
          <cell r="S12">
            <v>91</v>
          </cell>
          <cell r="T12">
            <v>21</v>
          </cell>
        </row>
        <row r="13">
          <cell r="J13">
            <v>280149</v>
          </cell>
          <cell r="K13" t="str">
            <v>西脇市</v>
          </cell>
          <cell r="L13">
            <v>290</v>
          </cell>
          <cell r="M13">
            <v>27</v>
          </cell>
          <cell r="N13">
            <v>22</v>
          </cell>
          <cell r="O13">
            <v>184</v>
          </cell>
          <cell r="P13">
            <v>30</v>
          </cell>
          <cell r="Q13">
            <v>179</v>
          </cell>
          <cell r="R13">
            <v>25</v>
          </cell>
          <cell r="S13">
            <v>75</v>
          </cell>
          <cell r="T13">
            <v>13</v>
          </cell>
        </row>
        <row r="14">
          <cell r="J14">
            <v>280156</v>
          </cell>
          <cell r="K14" t="str">
            <v>宝塚市</v>
          </cell>
          <cell r="L14">
            <v>1300</v>
          </cell>
          <cell r="M14">
            <v>158</v>
          </cell>
          <cell r="N14">
            <v>96</v>
          </cell>
          <cell r="O14">
            <v>877</v>
          </cell>
          <cell r="P14">
            <v>149</v>
          </cell>
          <cell r="Q14">
            <v>790</v>
          </cell>
          <cell r="R14">
            <v>148</v>
          </cell>
          <cell r="S14">
            <v>68</v>
          </cell>
          <cell r="T14">
            <v>19</v>
          </cell>
        </row>
        <row r="15">
          <cell r="J15">
            <v>280164</v>
          </cell>
          <cell r="K15" t="str">
            <v>三木市</v>
          </cell>
          <cell r="L15">
            <v>458</v>
          </cell>
          <cell r="M15">
            <v>48</v>
          </cell>
          <cell r="N15">
            <v>36</v>
          </cell>
          <cell r="O15">
            <v>296</v>
          </cell>
          <cell r="P15">
            <v>48</v>
          </cell>
          <cell r="Q15">
            <v>343</v>
          </cell>
          <cell r="R15">
            <v>55</v>
          </cell>
          <cell r="S15">
            <v>13</v>
          </cell>
          <cell r="T15">
            <v>2</v>
          </cell>
        </row>
        <row r="16">
          <cell r="J16">
            <v>280172</v>
          </cell>
          <cell r="K16" t="str">
            <v>高砂市</v>
          </cell>
          <cell r="L16">
            <v>355</v>
          </cell>
          <cell r="M16">
            <v>29</v>
          </cell>
          <cell r="N16">
            <v>29</v>
          </cell>
          <cell r="O16">
            <v>255</v>
          </cell>
          <cell r="P16">
            <v>36</v>
          </cell>
          <cell r="Q16">
            <v>262</v>
          </cell>
          <cell r="R16">
            <v>37</v>
          </cell>
          <cell r="S16">
            <v>22</v>
          </cell>
          <cell r="T16">
            <v>5</v>
          </cell>
        </row>
        <row r="17">
          <cell r="J17">
            <v>280180</v>
          </cell>
          <cell r="K17" t="str">
            <v>川西市</v>
          </cell>
          <cell r="L17">
            <v>875</v>
          </cell>
          <cell r="M17">
            <v>81</v>
          </cell>
          <cell r="N17">
            <v>101</v>
          </cell>
          <cell r="O17">
            <v>505</v>
          </cell>
          <cell r="P17">
            <v>94</v>
          </cell>
          <cell r="Q17">
            <v>562</v>
          </cell>
          <cell r="R17">
            <v>86</v>
          </cell>
          <cell r="S17">
            <v>172</v>
          </cell>
          <cell r="T17">
            <v>36</v>
          </cell>
        </row>
        <row r="18">
          <cell r="J18">
            <v>280198</v>
          </cell>
          <cell r="K18" t="str">
            <v>小野市</v>
          </cell>
          <cell r="L18">
            <v>285</v>
          </cell>
          <cell r="M18">
            <v>25</v>
          </cell>
          <cell r="N18">
            <v>19</v>
          </cell>
          <cell r="O18">
            <v>167</v>
          </cell>
          <cell r="P18">
            <v>22</v>
          </cell>
          <cell r="Q18">
            <v>190</v>
          </cell>
          <cell r="R18">
            <v>19</v>
          </cell>
          <cell r="S18">
            <v>73</v>
          </cell>
          <cell r="T18">
            <v>7</v>
          </cell>
        </row>
        <row r="19">
          <cell r="J19">
            <v>280206</v>
          </cell>
          <cell r="K19" t="str">
            <v>三田市</v>
          </cell>
          <cell r="L19">
            <v>590</v>
          </cell>
          <cell r="M19">
            <v>54</v>
          </cell>
          <cell r="N19">
            <v>36</v>
          </cell>
          <cell r="O19">
            <v>358</v>
          </cell>
          <cell r="P19">
            <v>60</v>
          </cell>
          <cell r="Q19">
            <v>359</v>
          </cell>
          <cell r="R19">
            <v>50</v>
          </cell>
          <cell r="S19">
            <v>46</v>
          </cell>
          <cell r="T19">
            <v>10</v>
          </cell>
        </row>
        <row r="20">
          <cell r="J20">
            <v>280214</v>
          </cell>
          <cell r="K20" t="str">
            <v>加西市</v>
          </cell>
          <cell r="L20">
            <v>378</v>
          </cell>
          <cell r="M20">
            <v>37</v>
          </cell>
          <cell r="N20">
            <v>28</v>
          </cell>
          <cell r="O20">
            <v>213</v>
          </cell>
          <cell r="P20">
            <v>34</v>
          </cell>
          <cell r="Q20">
            <v>209</v>
          </cell>
          <cell r="R20">
            <v>29</v>
          </cell>
          <cell r="S20">
            <v>95</v>
          </cell>
          <cell r="T20">
            <v>17</v>
          </cell>
        </row>
        <row r="21">
          <cell r="J21">
            <v>280222</v>
          </cell>
          <cell r="K21" t="str">
            <v>川辺郡　猪名川町</v>
          </cell>
          <cell r="L21">
            <v>260</v>
          </cell>
          <cell r="M21">
            <v>22</v>
          </cell>
          <cell r="N21">
            <v>10</v>
          </cell>
          <cell r="O21">
            <v>154</v>
          </cell>
          <cell r="P21">
            <v>15</v>
          </cell>
          <cell r="Q21">
            <v>157</v>
          </cell>
          <cell r="R21">
            <v>17</v>
          </cell>
          <cell r="S21">
            <v>14</v>
          </cell>
          <cell r="T21">
            <v>4</v>
          </cell>
        </row>
        <row r="22">
          <cell r="J22">
            <v>280248</v>
          </cell>
          <cell r="K22" t="str">
            <v>加東市</v>
          </cell>
          <cell r="L22">
            <v>278</v>
          </cell>
          <cell r="M22">
            <v>32</v>
          </cell>
          <cell r="N22">
            <v>24</v>
          </cell>
          <cell r="O22">
            <v>177</v>
          </cell>
          <cell r="P22">
            <v>21</v>
          </cell>
          <cell r="Q22">
            <v>191</v>
          </cell>
          <cell r="R22">
            <v>21</v>
          </cell>
          <cell r="S22">
            <v>106</v>
          </cell>
          <cell r="T22">
            <v>14</v>
          </cell>
        </row>
        <row r="23">
          <cell r="J23">
            <v>280271</v>
          </cell>
          <cell r="K23" t="str">
            <v>多可郡　多可町</v>
          </cell>
          <cell r="L23">
            <v>148</v>
          </cell>
          <cell r="M23">
            <v>13</v>
          </cell>
          <cell r="N23">
            <v>7</v>
          </cell>
          <cell r="O23">
            <v>95</v>
          </cell>
          <cell r="P23">
            <v>20</v>
          </cell>
          <cell r="Q23">
            <v>118</v>
          </cell>
          <cell r="R23">
            <v>16</v>
          </cell>
          <cell r="S23">
            <v>52</v>
          </cell>
          <cell r="T23">
            <v>8</v>
          </cell>
        </row>
        <row r="24">
          <cell r="J24">
            <v>280313</v>
          </cell>
          <cell r="K24" t="str">
            <v>加古郡　稲美町</v>
          </cell>
          <cell r="L24">
            <v>206</v>
          </cell>
          <cell r="M24">
            <v>23</v>
          </cell>
          <cell r="N24">
            <v>18</v>
          </cell>
          <cell r="O24">
            <v>145</v>
          </cell>
          <cell r="P24">
            <v>21</v>
          </cell>
          <cell r="Q24">
            <v>135</v>
          </cell>
          <cell r="R24">
            <v>20</v>
          </cell>
          <cell r="S24">
            <v>31</v>
          </cell>
          <cell r="T24">
            <v>10</v>
          </cell>
        </row>
        <row r="25">
          <cell r="J25">
            <v>280321</v>
          </cell>
          <cell r="K25" t="str">
            <v>加古郡　播磨町</v>
          </cell>
          <cell r="L25">
            <v>193</v>
          </cell>
          <cell r="M25">
            <v>19</v>
          </cell>
          <cell r="N25">
            <v>8</v>
          </cell>
          <cell r="O25">
            <v>116</v>
          </cell>
          <cell r="P25">
            <v>23</v>
          </cell>
          <cell r="Q25">
            <v>113</v>
          </cell>
          <cell r="R25">
            <v>19</v>
          </cell>
          <cell r="S25">
            <v>30</v>
          </cell>
          <cell r="T25">
            <v>7</v>
          </cell>
        </row>
        <row r="26">
          <cell r="J26">
            <v>280370</v>
          </cell>
          <cell r="K26" t="str">
            <v>神崎郡　市川町</v>
          </cell>
          <cell r="L26">
            <v>155</v>
          </cell>
          <cell r="M26">
            <v>11</v>
          </cell>
          <cell r="N26">
            <v>21</v>
          </cell>
          <cell r="O26">
            <v>64</v>
          </cell>
          <cell r="P26">
            <v>11</v>
          </cell>
          <cell r="Q26">
            <v>96</v>
          </cell>
          <cell r="R26">
            <v>13</v>
          </cell>
          <cell r="S26">
            <v>43</v>
          </cell>
          <cell r="T26">
            <v>3</v>
          </cell>
        </row>
        <row r="27">
          <cell r="J27">
            <v>280396</v>
          </cell>
          <cell r="K27" t="str">
            <v>神崎郡　福崎町</v>
          </cell>
          <cell r="L27">
            <v>120</v>
          </cell>
          <cell r="M27">
            <v>10</v>
          </cell>
          <cell r="N27">
            <v>8</v>
          </cell>
          <cell r="O27">
            <v>79</v>
          </cell>
          <cell r="P27">
            <v>10</v>
          </cell>
          <cell r="Q27">
            <v>84</v>
          </cell>
          <cell r="R27">
            <v>10</v>
          </cell>
          <cell r="S27">
            <v>9</v>
          </cell>
          <cell r="T27">
            <v>2</v>
          </cell>
        </row>
        <row r="28">
          <cell r="J28">
            <v>280404</v>
          </cell>
          <cell r="K28" t="str">
            <v>神崎郡　神河町</v>
          </cell>
          <cell r="L28">
            <v>90</v>
          </cell>
          <cell r="M28">
            <v>7</v>
          </cell>
          <cell r="N28">
            <v>8</v>
          </cell>
          <cell r="O28">
            <v>46</v>
          </cell>
          <cell r="P28">
            <v>7</v>
          </cell>
          <cell r="Q28">
            <v>49</v>
          </cell>
          <cell r="R28">
            <v>7</v>
          </cell>
          <cell r="S28">
            <v>26</v>
          </cell>
          <cell r="T28">
            <v>4</v>
          </cell>
        </row>
        <row r="29">
          <cell r="J29">
            <v>280420</v>
          </cell>
          <cell r="K29" t="str">
            <v>太子町</v>
          </cell>
          <cell r="L29">
            <v>169</v>
          </cell>
          <cell r="M29">
            <v>25</v>
          </cell>
          <cell r="N29">
            <v>12</v>
          </cell>
          <cell r="O29">
            <v>83</v>
          </cell>
          <cell r="P29">
            <v>14</v>
          </cell>
          <cell r="Q29">
            <v>112</v>
          </cell>
          <cell r="R29">
            <v>21</v>
          </cell>
          <cell r="S29">
            <v>22</v>
          </cell>
          <cell r="T29">
            <v>7</v>
          </cell>
        </row>
        <row r="30">
          <cell r="J30">
            <v>280438</v>
          </cell>
          <cell r="K30" t="str">
            <v>たつの市</v>
          </cell>
          <cell r="L30">
            <v>528</v>
          </cell>
          <cell r="M30">
            <v>59</v>
          </cell>
          <cell r="N30">
            <v>42</v>
          </cell>
          <cell r="O30">
            <v>277</v>
          </cell>
          <cell r="P30">
            <v>43</v>
          </cell>
          <cell r="Q30">
            <v>312</v>
          </cell>
          <cell r="R30">
            <v>54</v>
          </cell>
          <cell r="S30">
            <v>174</v>
          </cell>
          <cell r="T30">
            <v>30</v>
          </cell>
        </row>
        <row r="31">
          <cell r="J31">
            <v>280453</v>
          </cell>
          <cell r="K31" t="str">
            <v>赤穂郡　上郡町</v>
          </cell>
          <cell r="L31">
            <v>171</v>
          </cell>
          <cell r="M31">
            <v>9</v>
          </cell>
          <cell r="N31">
            <v>21</v>
          </cell>
          <cell r="O31">
            <v>72</v>
          </cell>
          <cell r="P31">
            <v>13</v>
          </cell>
          <cell r="Q31">
            <v>72</v>
          </cell>
          <cell r="R31">
            <v>11</v>
          </cell>
          <cell r="S31">
            <v>41</v>
          </cell>
          <cell r="T31">
            <v>8</v>
          </cell>
        </row>
        <row r="32">
          <cell r="J32">
            <v>280461</v>
          </cell>
          <cell r="K32" t="str">
            <v>佐用郡　佐用町</v>
          </cell>
          <cell r="L32">
            <v>108</v>
          </cell>
          <cell r="M32">
            <v>5</v>
          </cell>
          <cell r="N32">
            <v>15</v>
          </cell>
          <cell r="O32">
            <v>44</v>
          </cell>
          <cell r="P32">
            <v>8</v>
          </cell>
          <cell r="Q32">
            <v>57</v>
          </cell>
          <cell r="R32">
            <v>14</v>
          </cell>
          <cell r="S32">
            <v>17</v>
          </cell>
          <cell r="T32">
            <v>6</v>
          </cell>
        </row>
        <row r="33">
          <cell r="J33">
            <v>280503</v>
          </cell>
          <cell r="K33" t="str">
            <v>宍粟市</v>
          </cell>
          <cell r="L33">
            <v>324</v>
          </cell>
          <cell r="M33">
            <v>37</v>
          </cell>
          <cell r="N33">
            <v>19</v>
          </cell>
          <cell r="O33">
            <v>158</v>
          </cell>
          <cell r="P33">
            <v>14</v>
          </cell>
          <cell r="Q33">
            <v>201</v>
          </cell>
          <cell r="R33">
            <v>27</v>
          </cell>
          <cell r="S33">
            <v>102</v>
          </cell>
          <cell r="T33">
            <v>16</v>
          </cell>
        </row>
        <row r="34">
          <cell r="J34">
            <v>280578</v>
          </cell>
          <cell r="K34" t="str">
            <v>美方郡　香美町</v>
          </cell>
          <cell r="L34">
            <v>171</v>
          </cell>
          <cell r="M34">
            <v>16</v>
          </cell>
          <cell r="N34">
            <v>15</v>
          </cell>
          <cell r="O34">
            <v>113</v>
          </cell>
          <cell r="P34">
            <v>21</v>
          </cell>
          <cell r="Q34">
            <v>129</v>
          </cell>
          <cell r="R34">
            <v>21</v>
          </cell>
          <cell r="S34">
            <v>48</v>
          </cell>
          <cell r="T34">
            <v>12</v>
          </cell>
        </row>
        <row r="35">
          <cell r="J35">
            <v>280628</v>
          </cell>
          <cell r="K35" t="str">
            <v>美方郡　新温泉町</v>
          </cell>
          <cell r="L35">
            <v>121</v>
          </cell>
          <cell r="M35">
            <v>8</v>
          </cell>
          <cell r="N35">
            <v>9</v>
          </cell>
          <cell r="O35">
            <v>88</v>
          </cell>
          <cell r="P35">
            <v>10</v>
          </cell>
          <cell r="Q35">
            <v>98</v>
          </cell>
          <cell r="R35">
            <v>13</v>
          </cell>
          <cell r="S35">
            <v>2</v>
          </cell>
          <cell r="T35">
            <v>1</v>
          </cell>
        </row>
        <row r="36">
          <cell r="J36">
            <v>280651</v>
          </cell>
          <cell r="K36" t="str">
            <v>養父市</v>
          </cell>
          <cell r="L36">
            <v>178</v>
          </cell>
          <cell r="M36">
            <v>16</v>
          </cell>
          <cell r="N36">
            <v>7</v>
          </cell>
          <cell r="O36">
            <v>132</v>
          </cell>
          <cell r="P36">
            <v>21</v>
          </cell>
          <cell r="Q36">
            <v>132</v>
          </cell>
          <cell r="R36">
            <v>17</v>
          </cell>
          <cell r="S36">
            <v>48</v>
          </cell>
          <cell r="T36">
            <v>6</v>
          </cell>
        </row>
        <row r="37">
          <cell r="J37">
            <v>280701</v>
          </cell>
          <cell r="K37" t="str">
            <v>朝来市</v>
          </cell>
          <cell r="L37">
            <v>213</v>
          </cell>
          <cell r="M37">
            <v>27</v>
          </cell>
          <cell r="N37">
            <v>20</v>
          </cell>
          <cell r="O37">
            <v>162</v>
          </cell>
          <cell r="P37">
            <v>26</v>
          </cell>
          <cell r="Q37">
            <v>168</v>
          </cell>
          <cell r="R37">
            <v>30</v>
          </cell>
          <cell r="S37">
            <v>36</v>
          </cell>
          <cell r="T37">
            <v>9</v>
          </cell>
        </row>
        <row r="38">
          <cell r="J38">
            <v>280735</v>
          </cell>
          <cell r="K38" t="str">
            <v>丹波市</v>
          </cell>
          <cell r="L38">
            <v>453</v>
          </cell>
          <cell r="M38">
            <v>43</v>
          </cell>
          <cell r="N38">
            <v>36</v>
          </cell>
          <cell r="O38">
            <v>300</v>
          </cell>
          <cell r="P38">
            <v>42</v>
          </cell>
          <cell r="Q38">
            <v>318</v>
          </cell>
          <cell r="R38">
            <v>47</v>
          </cell>
          <cell r="S38">
            <v>100</v>
          </cell>
          <cell r="T38">
            <v>15</v>
          </cell>
        </row>
        <row r="39">
          <cell r="J39">
            <v>280792</v>
          </cell>
          <cell r="K39" t="str">
            <v>丹波篠山市</v>
          </cell>
          <cell r="L39">
            <v>287</v>
          </cell>
          <cell r="M39">
            <v>31</v>
          </cell>
          <cell r="N39">
            <v>17</v>
          </cell>
          <cell r="O39">
            <v>187</v>
          </cell>
          <cell r="P39">
            <v>36</v>
          </cell>
          <cell r="Q39">
            <v>198</v>
          </cell>
          <cell r="R39">
            <v>32</v>
          </cell>
          <cell r="S39">
            <v>88</v>
          </cell>
          <cell r="T39">
            <v>13</v>
          </cell>
        </row>
        <row r="40">
          <cell r="J40">
            <v>280867</v>
          </cell>
          <cell r="K40" t="str">
            <v>淡路市</v>
          </cell>
          <cell r="L40">
            <v>401</v>
          </cell>
          <cell r="M40">
            <v>31</v>
          </cell>
          <cell r="N40">
            <v>54</v>
          </cell>
          <cell r="O40">
            <v>245</v>
          </cell>
          <cell r="P40">
            <v>51</v>
          </cell>
          <cell r="Q40">
            <v>261</v>
          </cell>
          <cell r="R40">
            <v>45</v>
          </cell>
          <cell r="S40">
            <v>138</v>
          </cell>
          <cell r="T40">
            <v>25</v>
          </cell>
        </row>
        <row r="41">
          <cell r="J41">
            <v>280933</v>
          </cell>
          <cell r="K41" t="str">
            <v>南あわじ市</v>
          </cell>
          <cell r="L41">
            <v>406</v>
          </cell>
          <cell r="M41">
            <v>34</v>
          </cell>
          <cell r="N41">
            <v>34</v>
          </cell>
          <cell r="O41">
            <v>253</v>
          </cell>
          <cell r="P41">
            <v>52</v>
          </cell>
          <cell r="Q41">
            <v>282</v>
          </cell>
          <cell r="R41">
            <v>54</v>
          </cell>
          <cell r="S41">
            <v>80</v>
          </cell>
          <cell r="T41">
            <v>18</v>
          </cell>
        </row>
        <row r="42">
          <cell r="J42">
            <v>280958</v>
          </cell>
          <cell r="K42" t="str">
            <v>豊岡市</v>
          </cell>
          <cell r="L42">
            <v>588</v>
          </cell>
          <cell r="M42">
            <v>63</v>
          </cell>
          <cell r="N42">
            <v>54</v>
          </cell>
          <cell r="O42">
            <v>461</v>
          </cell>
          <cell r="P42">
            <v>90</v>
          </cell>
          <cell r="Q42">
            <v>432</v>
          </cell>
          <cell r="R42">
            <v>89</v>
          </cell>
          <cell r="S42">
            <v>176</v>
          </cell>
          <cell r="T42">
            <v>41</v>
          </cell>
        </row>
        <row r="43">
          <cell r="J43">
            <v>283010</v>
          </cell>
          <cell r="K43" t="str">
            <v>兵庫食糧国民健康保険組合</v>
          </cell>
          <cell r="L43">
            <v>27</v>
          </cell>
          <cell r="M43">
            <v>2</v>
          </cell>
          <cell r="N43">
            <v>2</v>
          </cell>
          <cell r="O43">
            <v>27</v>
          </cell>
          <cell r="P43">
            <v>6</v>
          </cell>
          <cell r="Q43">
            <v>31</v>
          </cell>
          <cell r="R43">
            <v>5</v>
          </cell>
          <cell r="S43">
            <v>2</v>
          </cell>
          <cell r="T43">
            <v>0</v>
          </cell>
        </row>
        <row r="44">
          <cell r="J44">
            <v>283051</v>
          </cell>
          <cell r="K44" t="str">
            <v>兵庫県食品国民健康保険組合</v>
          </cell>
          <cell r="L44">
            <v>52</v>
          </cell>
          <cell r="M44">
            <v>7</v>
          </cell>
          <cell r="N44">
            <v>2</v>
          </cell>
          <cell r="O44">
            <v>50</v>
          </cell>
          <cell r="P44">
            <v>10</v>
          </cell>
          <cell r="Q44">
            <v>61</v>
          </cell>
          <cell r="R44">
            <v>9</v>
          </cell>
          <cell r="S44">
            <v>4</v>
          </cell>
          <cell r="T44">
            <v>0</v>
          </cell>
        </row>
        <row r="45">
          <cell r="J45">
            <v>283069</v>
          </cell>
          <cell r="K45" t="str">
            <v>兵庫県歯科医師国民健康保険組合</v>
          </cell>
          <cell r="L45">
            <v>177</v>
          </cell>
          <cell r="M45">
            <v>18</v>
          </cell>
          <cell r="N45">
            <v>14</v>
          </cell>
          <cell r="O45">
            <v>169</v>
          </cell>
          <cell r="P45">
            <v>24</v>
          </cell>
          <cell r="Q45">
            <v>201</v>
          </cell>
          <cell r="R45">
            <v>28</v>
          </cell>
          <cell r="S45">
            <v>4</v>
          </cell>
          <cell r="T45">
            <v>2</v>
          </cell>
        </row>
        <row r="46">
          <cell r="J46">
            <v>283077</v>
          </cell>
          <cell r="K46" t="str">
            <v>兵庫県医師国民健康保険組合</v>
          </cell>
          <cell r="L46">
            <v>90</v>
          </cell>
          <cell r="M46">
            <v>9</v>
          </cell>
          <cell r="N46">
            <v>4</v>
          </cell>
          <cell r="O46">
            <v>80</v>
          </cell>
          <cell r="P46">
            <v>15</v>
          </cell>
          <cell r="Q46">
            <v>72</v>
          </cell>
          <cell r="R46">
            <v>15</v>
          </cell>
          <cell r="S46">
            <v>0</v>
          </cell>
          <cell r="T46">
            <v>0</v>
          </cell>
        </row>
        <row r="47">
          <cell r="J47">
            <v>283085</v>
          </cell>
          <cell r="K47" t="str">
            <v>兵庫県薬剤師国民健康保険組合</v>
          </cell>
          <cell r="L47">
            <v>24</v>
          </cell>
          <cell r="M47">
            <v>5</v>
          </cell>
          <cell r="N47">
            <v>2</v>
          </cell>
          <cell r="O47">
            <v>17</v>
          </cell>
          <cell r="P47">
            <v>1</v>
          </cell>
          <cell r="Q47">
            <v>19</v>
          </cell>
          <cell r="R47">
            <v>3</v>
          </cell>
          <cell r="S47">
            <v>0</v>
          </cell>
          <cell r="T47">
            <v>0</v>
          </cell>
        </row>
        <row r="48">
          <cell r="J48">
            <v>283093</v>
          </cell>
          <cell r="K48" t="str">
            <v>兵庫県建設国民健康保険組合</v>
          </cell>
          <cell r="L48">
            <v>1962</v>
          </cell>
          <cell r="M48">
            <v>308</v>
          </cell>
          <cell r="N48">
            <v>185</v>
          </cell>
          <cell r="O48">
            <v>1813</v>
          </cell>
          <cell r="P48">
            <v>353</v>
          </cell>
          <cell r="Q48">
            <v>2613</v>
          </cell>
          <cell r="R48">
            <v>391</v>
          </cell>
          <cell r="S48">
            <v>130</v>
          </cell>
          <cell r="T48">
            <v>34</v>
          </cell>
        </row>
        <row r="49">
          <cell r="J49">
            <v>284018</v>
          </cell>
          <cell r="K49" t="str">
            <v>神戸市東灘区</v>
          </cell>
          <cell r="L49">
            <v>836</v>
          </cell>
          <cell r="M49">
            <v>107</v>
          </cell>
          <cell r="N49">
            <v>58</v>
          </cell>
          <cell r="O49">
            <v>553</v>
          </cell>
          <cell r="P49">
            <v>96</v>
          </cell>
          <cell r="Q49">
            <v>598</v>
          </cell>
          <cell r="R49">
            <v>85</v>
          </cell>
          <cell r="S49">
            <v>32</v>
          </cell>
          <cell r="T49">
            <v>7</v>
          </cell>
        </row>
        <row r="50">
          <cell r="J50">
            <v>284026</v>
          </cell>
          <cell r="K50" t="str">
            <v>神戸市灘区</v>
          </cell>
          <cell r="L50">
            <v>579</v>
          </cell>
          <cell r="M50">
            <v>68</v>
          </cell>
          <cell r="N50">
            <v>42</v>
          </cell>
          <cell r="O50">
            <v>354</v>
          </cell>
          <cell r="P50">
            <v>57</v>
          </cell>
          <cell r="Q50">
            <v>437</v>
          </cell>
          <cell r="R50">
            <v>64</v>
          </cell>
          <cell r="S50">
            <v>28</v>
          </cell>
          <cell r="T50">
            <v>5</v>
          </cell>
        </row>
        <row r="51">
          <cell r="J51">
            <v>284034</v>
          </cell>
          <cell r="K51" t="str">
            <v>神戸市中央区</v>
          </cell>
          <cell r="L51">
            <v>563</v>
          </cell>
          <cell r="M51">
            <v>69</v>
          </cell>
          <cell r="N51">
            <v>50</v>
          </cell>
          <cell r="O51">
            <v>328</v>
          </cell>
          <cell r="P51">
            <v>54</v>
          </cell>
          <cell r="Q51">
            <v>407</v>
          </cell>
          <cell r="R51">
            <v>62</v>
          </cell>
          <cell r="S51">
            <v>38</v>
          </cell>
          <cell r="T51">
            <v>10</v>
          </cell>
        </row>
        <row r="52">
          <cell r="J52">
            <v>284059</v>
          </cell>
          <cell r="K52" t="str">
            <v>神戸市兵庫区</v>
          </cell>
          <cell r="L52">
            <v>426</v>
          </cell>
          <cell r="M52">
            <v>49</v>
          </cell>
          <cell r="N52">
            <v>34</v>
          </cell>
          <cell r="O52">
            <v>251</v>
          </cell>
          <cell r="P52">
            <v>49</v>
          </cell>
          <cell r="Q52">
            <v>316</v>
          </cell>
          <cell r="R52">
            <v>50</v>
          </cell>
          <cell r="S52">
            <v>29</v>
          </cell>
          <cell r="T52">
            <v>5</v>
          </cell>
        </row>
        <row r="53">
          <cell r="J53">
            <v>284067</v>
          </cell>
          <cell r="K53" t="str">
            <v>神戸市長田区</v>
          </cell>
          <cell r="L53">
            <v>487</v>
          </cell>
          <cell r="M53">
            <v>47</v>
          </cell>
          <cell r="N53">
            <v>36</v>
          </cell>
          <cell r="O53">
            <v>309</v>
          </cell>
          <cell r="P53">
            <v>53</v>
          </cell>
          <cell r="Q53">
            <v>346</v>
          </cell>
          <cell r="R53">
            <v>55</v>
          </cell>
          <cell r="S53">
            <v>32</v>
          </cell>
          <cell r="T53">
            <v>9</v>
          </cell>
        </row>
        <row r="54">
          <cell r="J54">
            <v>284075</v>
          </cell>
          <cell r="K54" t="str">
            <v>神戸市須磨区</v>
          </cell>
          <cell r="L54">
            <v>344</v>
          </cell>
          <cell r="M54">
            <v>42</v>
          </cell>
          <cell r="N54">
            <v>33</v>
          </cell>
          <cell r="O54">
            <v>229</v>
          </cell>
          <cell r="P54">
            <v>45</v>
          </cell>
          <cell r="Q54">
            <v>233</v>
          </cell>
          <cell r="R54">
            <v>47</v>
          </cell>
          <cell r="S54">
            <v>19</v>
          </cell>
          <cell r="T54">
            <v>9</v>
          </cell>
        </row>
        <row r="55">
          <cell r="J55">
            <v>284083</v>
          </cell>
          <cell r="K55" t="str">
            <v>神戸市垂水区</v>
          </cell>
          <cell r="L55">
            <v>1019</v>
          </cell>
          <cell r="M55">
            <v>137</v>
          </cell>
          <cell r="N55">
            <v>81</v>
          </cell>
          <cell r="O55">
            <v>631</v>
          </cell>
          <cell r="P55">
            <v>123</v>
          </cell>
          <cell r="Q55">
            <v>690</v>
          </cell>
          <cell r="R55">
            <v>129</v>
          </cell>
          <cell r="S55">
            <v>76</v>
          </cell>
          <cell r="T55">
            <v>29</v>
          </cell>
        </row>
        <row r="56">
          <cell r="J56">
            <v>284091</v>
          </cell>
          <cell r="K56" t="str">
            <v>神戸市北区</v>
          </cell>
          <cell r="L56">
            <v>1170</v>
          </cell>
          <cell r="M56">
            <v>132</v>
          </cell>
          <cell r="N56">
            <v>94</v>
          </cell>
          <cell r="O56">
            <v>689</v>
          </cell>
          <cell r="P56">
            <v>121</v>
          </cell>
          <cell r="Q56">
            <v>746</v>
          </cell>
          <cell r="R56">
            <v>113</v>
          </cell>
          <cell r="S56">
            <v>58</v>
          </cell>
          <cell r="T56">
            <v>10</v>
          </cell>
        </row>
        <row r="57">
          <cell r="J57">
            <v>284109</v>
          </cell>
          <cell r="K57" t="str">
            <v>神戸市須磨区北須磨地区</v>
          </cell>
          <cell r="L57">
            <v>519</v>
          </cell>
          <cell r="M57">
            <v>64</v>
          </cell>
          <cell r="N57">
            <v>38</v>
          </cell>
          <cell r="O57">
            <v>354</v>
          </cell>
          <cell r="P57">
            <v>53</v>
          </cell>
          <cell r="Q57">
            <v>369</v>
          </cell>
          <cell r="R57">
            <v>51</v>
          </cell>
          <cell r="S57">
            <v>42</v>
          </cell>
          <cell r="T57">
            <v>6</v>
          </cell>
        </row>
        <row r="58">
          <cell r="J58">
            <v>284117</v>
          </cell>
          <cell r="K58" t="str">
            <v>神戸市西区</v>
          </cell>
          <cell r="L58">
            <v>1368</v>
          </cell>
          <cell r="M58">
            <v>155</v>
          </cell>
          <cell r="N58">
            <v>117</v>
          </cell>
          <cell r="O58">
            <v>833</v>
          </cell>
          <cell r="P58">
            <v>150</v>
          </cell>
          <cell r="Q58">
            <v>896</v>
          </cell>
          <cell r="R58">
            <v>141</v>
          </cell>
          <cell r="S58">
            <v>75</v>
          </cell>
          <cell r="T58">
            <v>19</v>
          </cell>
        </row>
        <row r="59">
          <cell r="J59">
            <v>0</v>
          </cell>
          <cell r="K59" t="str">
            <v>兵庫県</v>
          </cell>
          <cell r="L59">
            <v>12317</v>
          </cell>
          <cell r="M59">
            <v>905</v>
          </cell>
          <cell r="N59">
            <v>1984</v>
          </cell>
          <cell r="O59">
            <v>7761</v>
          </cell>
          <cell r="P59">
            <v>1957</v>
          </cell>
          <cell r="Q59">
            <v>9540</v>
          </cell>
          <cell r="R59">
            <v>1889</v>
          </cell>
          <cell r="S59">
            <v>2487</v>
          </cell>
          <cell r="T59">
            <v>607</v>
          </cell>
        </row>
        <row r="60">
          <cell r="J60">
            <v>280024</v>
          </cell>
          <cell r="K60" t="str">
            <v>姫路市</v>
          </cell>
          <cell r="L60">
            <v>1555</v>
          </cell>
          <cell r="M60">
            <v>95</v>
          </cell>
          <cell r="N60">
            <v>315</v>
          </cell>
          <cell r="O60">
            <v>783</v>
          </cell>
          <cell r="P60">
            <v>238</v>
          </cell>
          <cell r="Q60">
            <v>1003</v>
          </cell>
          <cell r="R60">
            <v>225</v>
          </cell>
          <cell r="S60">
            <v>146</v>
          </cell>
          <cell r="T60">
            <v>51</v>
          </cell>
        </row>
        <row r="61">
          <cell r="J61">
            <v>280040</v>
          </cell>
          <cell r="K61" t="str">
            <v>明石市</v>
          </cell>
          <cell r="L61">
            <v>547</v>
          </cell>
          <cell r="M61">
            <v>32</v>
          </cell>
          <cell r="N61">
            <v>94</v>
          </cell>
          <cell r="O61">
            <v>353</v>
          </cell>
          <cell r="P61">
            <v>90</v>
          </cell>
          <cell r="Q61">
            <v>430</v>
          </cell>
          <cell r="R61">
            <v>83</v>
          </cell>
          <cell r="S61">
            <v>246</v>
          </cell>
          <cell r="T61">
            <v>47</v>
          </cell>
        </row>
        <row r="62">
          <cell r="J62">
            <v>280057</v>
          </cell>
          <cell r="K62" t="str">
            <v>西宮市</v>
          </cell>
          <cell r="L62">
            <v>913</v>
          </cell>
          <cell r="M62">
            <v>68</v>
          </cell>
          <cell r="N62">
            <v>152</v>
          </cell>
          <cell r="O62">
            <v>631</v>
          </cell>
          <cell r="P62">
            <v>165</v>
          </cell>
          <cell r="Q62">
            <v>650</v>
          </cell>
          <cell r="R62">
            <v>138</v>
          </cell>
          <cell r="S62">
            <v>378</v>
          </cell>
          <cell r="T62">
            <v>90</v>
          </cell>
        </row>
        <row r="63">
          <cell r="J63">
            <v>280065</v>
          </cell>
          <cell r="K63" t="str">
            <v>洲本市</v>
          </cell>
          <cell r="L63">
            <v>101</v>
          </cell>
          <cell r="M63">
            <v>10</v>
          </cell>
          <cell r="N63">
            <v>16</v>
          </cell>
          <cell r="O63">
            <v>60</v>
          </cell>
          <cell r="P63">
            <v>17</v>
          </cell>
          <cell r="Q63">
            <v>90</v>
          </cell>
          <cell r="R63">
            <v>12</v>
          </cell>
          <cell r="S63">
            <v>47</v>
          </cell>
          <cell r="T63">
            <v>7</v>
          </cell>
        </row>
        <row r="64">
          <cell r="J64">
            <v>280073</v>
          </cell>
          <cell r="K64" t="str">
            <v>芦屋市</v>
          </cell>
          <cell r="L64">
            <v>178</v>
          </cell>
          <cell r="M64">
            <v>15</v>
          </cell>
          <cell r="N64">
            <v>39</v>
          </cell>
          <cell r="O64">
            <v>132</v>
          </cell>
          <cell r="P64">
            <v>34</v>
          </cell>
          <cell r="Q64">
            <v>151</v>
          </cell>
          <cell r="R64">
            <v>33</v>
          </cell>
          <cell r="S64">
            <v>30</v>
          </cell>
          <cell r="T64">
            <v>14</v>
          </cell>
        </row>
        <row r="65">
          <cell r="J65">
            <v>280081</v>
          </cell>
          <cell r="K65" t="str">
            <v>伊丹市</v>
          </cell>
          <cell r="L65">
            <v>555</v>
          </cell>
          <cell r="M65">
            <v>40</v>
          </cell>
          <cell r="N65">
            <v>105</v>
          </cell>
          <cell r="O65">
            <v>358</v>
          </cell>
          <cell r="P65">
            <v>102</v>
          </cell>
          <cell r="Q65">
            <v>356</v>
          </cell>
          <cell r="R65">
            <v>62</v>
          </cell>
          <cell r="S65">
            <v>72</v>
          </cell>
          <cell r="T65">
            <v>23</v>
          </cell>
        </row>
        <row r="66">
          <cell r="J66">
            <v>280099</v>
          </cell>
          <cell r="K66" t="str">
            <v>相生市</v>
          </cell>
          <cell r="L66">
            <v>127</v>
          </cell>
          <cell r="M66">
            <v>6</v>
          </cell>
          <cell r="N66">
            <v>19</v>
          </cell>
          <cell r="O66">
            <v>65</v>
          </cell>
          <cell r="P66">
            <v>9</v>
          </cell>
          <cell r="Q66">
            <v>84</v>
          </cell>
          <cell r="R66">
            <v>15</v>
          </cell>
          <cell r="S66">
            <v>46</v>
          </cell>
          <cell r="T66">
            <v>9</v>
          </cell>
        </row>
        <row r="67">
          <cell r="J67">
            <v>280115</v>
          </cell>
          <cell r="K67" t="str">
            <v>加古川市</v>
          </cell>
          <cell r="L67">
            <v>784</v>
          </cell>
          <cell r="M67">
            <v>67</v>
          </cell>
          <cell r="N67">
            <v>130</v>
          </cell>
          <cell r="O67">
            <v>420</v>
          </cell>
          <cell r="P67">
            <v>106</v>
          </cell>
          <cell r="Q67">
            <v>465</v>
          </cell>
          <cell r="R67">
            <v>90</v>
          </cell>
          <cell r="S67">
            <v>91</v>
          </cell>
          <cell r="T67">
            <v>24</v>
          </cell>
        </row>
        <row r="68">
          <cell r="J68">
            <v>280131</v>
          </cell>
          <cell r="K68" t="str">
            <v>赤穂市</v>
          </cell>
          <cell r="L68">
            <v>138</v>
          </cell>
          <cell r="M68">
            <v>12</v>
          </cell>
          <cell r="N68">
            <v>15</v>
          </cell>
          <cell r="O68">
            <v>76</v>
          </cell>
          <cell r="P68">
            <v>17</v>
          </cell>
          <cell r="Q68">
            <v>97</v>
          </cell>
          <cell r="R68">
            <v>18</v>
          </cell>
          <cell r="S68">
            <v>58</v>
          </cell>
          <cell r="T68">
            <v>15</v>
          </cell>
        </row>
        <row r="69">
          <cell r="J69">
            <v>280149</v>
          </cell>
          <cell r="K69" t="str">
            <v>西脇市</v>
          </cell>
          <cell r="L69">
            <v>92</v>
          </cell>
          <cell r="M69">
            <v>4</v>
          </cell>
          <cell r="N69">
            <v>14</v>
          </cell>
          <cell r="O69">
            <v>71</v>
          </cell>
          <cell r="P69">
            <v>17</v>
          </cell>
          <cell r="Q69">
            <v>79</v>
          </cell>
          <cell r="R69">
            <v>18</v>
          </cell>
          <cell r="S69">
            <v>36</v>
          </cell>
          <cell r="T69">
            <v>10</v>
          </cell>
        </row>
        <row r="70">
          <cell r="J70">
            <v>280156</v>
          </cell>
          <cell r="K70" t="str">
            <v>宝塚市</v>
          </cell>
          <cell r="L70">
            <v>534</v>
          </cell>
          <cell r="M70">
            <v>48</v>
          </cell>
          <cell r="N70">
            <v>85</v>
          </cell>
          <cell r="O70">
            <v>365</v>
          </cell>
          <cell r="P70">
            <v>98</v>
          </cell>
          <cell r="Q70">
            <v>348</v>
          </cell>
          <cell r="R70">
            <v>92</v>
          </cell>
          <cell r="S70">
            <v>46</v>
          </cell>
          <cell r="T70">
            <v>14</v>
          </cell>
        </row>
        <row r="71">
          <cell r="J71">
            <v>280164</v>
          </cell>
          <cell r="K71" t="str">
            <v>三木市</v>
          </cell>
          <cell r="L71">
            <v>228</v>
          </cell>
          <cell r="M71">
            <v>21</v>
          </cell>
          <cell r="N71">
            <v>22</v>
          </cell>
          <cell r="O71">
            <v>133</v>
          </cell>
          <cell r="P71">
            <v>24</v>
          </cell>
          <cell r="Q71">
            <v>168</v>
          </cell>
          <cell r="R71">
            <v>27</v>
          </cell>
          <cell r="S71">
            <v>11</v>
          </cell>
          <cell r="T71">
            <v>3</v>
          </cell>
        </row>
        <row r="72">
          <cell r="J72">
            <v>280172</v>
          </cell>
          <cell r="K72" t="str">
            <v>高砂市</v>
          </cell>
          <cell r="L72">
            <v>129</v>
          </cell>
          <cell r="M72">
            <v>14</v>
          </cell>
          <cell r="N72">
            <v>20</v>
          </cell>
          <cell r="O72">
            <v>104</v>
          </cell>
          <cell r="P72">
            <v>21</v>
          </cell>
          <cell r="Q72">
            <v>126</v>
          </cell>
          <cell r="R72">
            <v>20</v>
          </cell>
          <cell r="S72">
            <v>20</v>
          </cell>
          <cell r="T72">
            <v>8</v>
          </cell>
        </row>
        <row r="73">
          <cell r="J73">
            <v>280180</v>
          </cell>
          <cell r="K73" t="str">
            <v>川西市</v>
          </cell>
          <cell r="L73">
            <v>376</v>
          </cell>
          <cell r="M73">
            <v>15</v>
          </cell>
          <cell r="N73">
            <v>72</v>
          </cell>
          <cell r="O73">
            <v>201</v>
          </cell>
          <cell r="P73">
            <v>56</v>
          </cell>
          <cell r="Q73">
            <v>297</v>
          </cell>
          <cell r="R73">
            <v>54</v>
          </cell>
          <cell r="S73">
            <v>78</v>
          </cell>
          <cell r="T73">
            <v>18</v>
          </cell>
        </row>
        <row r="74">
          <cell r="J74">
            <v>280198</v>
          </cell>
          <cell r="K74" t="str">
            <v>小野市</v>
          </cell>
          <cell r="L74">
            <v>124</v>
          </cell>
          <cell r="M74">
            <v>4</v>
          </cell>
          <cell r="N74">
            <v>24</v>
          </cell>
          <cell r="O74">
            <v>66</v>
          </cell>
          <cell r="P74">
            <v>16</v>
          </cell>
          <cell r="Q74">
            <v>72</v>
          </cell>
          <cell r="R74">
            <v>18</v>
          </cell>
          <cell r="S74">
            <v>29</v>
          </cell>
          <cell r="T74">
            <v>10</v>
          </cell>
        </row>
        <row r="75">
          <cell r="J75">
            <v>280206</v>
          </cell>
          <cell r="K75" t="str">
            <v>三田市</v>
          </cell>
          <cell r="L75">
            <v>181</v>
          </cell>
          <cell r="M75">
            <v>8</v>
          </cell>
          <cell r="N75">
            <v>26</v>
          </cell>
          <cell r="O75">
            <v>147</v>
          </cell>
          <cell r="P75">
            <v>44</v>
          </cell>
          <cell r="Q75">
            <v>149</v>
          </cell>
          <cell r="R75">
            <v>27</v>
          </cell>
          <cell r="S75">
            <v>26</v>
          </cell>
          <cell r="T75">
            <v>9</v>
          </cell>
        </row>
        <row r="76">
          <cell r="J76">
            <v>280214</v>
          </cell>
          <cell r="K76" t="str">
            <v>加西市</v>
          </cell>
          <cell r="L76">
            <v>191</v>
          </cell>
          <cell r="M76">
            <v>8</v>
          </cell>
          <cell r="N76">
            <v>22</v>
          </cell>
          <cell r="O76">
            <v>83</v>
          </cell>
          <cell r="P76">
            <v>20</v>
          </cell>
          <cell r="Q76">
            <v>106</v>
          </cell>
          <cell r="R76">
            <v>27</v>
          </cell>
          <cell r="S76">
            <v>55</v>
          </cell>
          <cell r="T76">
            <v>15</v>
          </cell>
        </row>
        <row r="77">
          <cell r="J77">
            <v>280222</v>
          </cell>
          <cell r="K77" t="str">
            <v>川辺郡　猪名川町</v>
          </cell>
          <cell r="L77">
            <v>93</v>
          </cell>
          <cell r="M77">
            <v>4</v>
          </cell>
          <cell r="N77">
            <v>11</v>
          </cell>
          <cell r="O77">
            <v>77</v>
          </cell>
          <cell r="P77">
            <v>20</v>
          </cell>
          <cell r="Q77">
            <v>86</v>
          </cell>
          <cell r="R77">
            <v>13</v>
          </cell>
          <cell r="S77">
            <v>15</v>
          </cell>
          <cell r="T77">
            <v>5</v>
          </cell>
        </row>
        <row r="78">
          <cell r="J78">
            <v>280248</v>
          </cell>
          <cell r="K78" t="str">
            <v>加東市</v>
          </cell>
          <cell r="L78">
            <v>97</v>
          </cell>
          <cell r="M78">
            <v>7</v>
          </cell>
          <cell r="N78">
            <v>11</v>
          </cell>
          <cell r="O78">
            <v>66</v>
          </cell>
          <cell r="P78">
            <v>14</v>
          </cell>
          <cell r="Q78">
            <v>64</v>
          </cell>
          <cell r="R78">
            <v>11</v>
          </cell>
          <cell r="S78">
            <v>37</v>
          </cell>
          <cell r="T78">
            <v>9</v>
          </cell>
        </row>
        <row r="79">
          <cell r="J79">
            <v>280271</v>
          </cell>
          <cell r="K79" t="str">
            <v>多可郡　多可町</v>
          </cell>
          <cell r="L79">
            <v>66</v>
          </cell>
          <cell r="M79">
            <v>6</v>
          </cell>
          <cell r="N79">
            <v>9</v>
          </cell>
          <cell r="O79">
            <v>44</v>
          </cell>
          <cell r="P79">
            <v>7</v>
          </cell>
          <cell r="Q79">
            <v>56</v>
          </cell>
          <cell r="R79">
            <v>8</v>
          </cell>
          <cell r="S79">
            <v>25</v>
          </cell>
          <cell r="T79">
            <v>4</v>
          </cell>
        </row>
        <row r="80">
          <cell r="J80">
            <v>280313</v>
          </cell>
          <cell r="K80" t="str">
            <v>加古郡　稲美町</v>
          </cell>
          <cell r="L80">
            <v>104</v>
          </cell>
          <cell r="M80">
            <v>4</v>
          </cell>
          <cell r="N80">
            <v>18</v>
          </cell>
          <cell r="O80">
            <v>77</v>
          </cell>
          <cell r="P80">
            <v>17</v>
          </cell>
          <cell r="Q80">
            <v>87</v>
          </cell>
          <cell r="R80">
            <v>12</v>
          </cell>
          <cell r="S80">
            <v>40</v>
          </cell>
          <cell r="T80">
            <v>7</v>
          </cell>
        </row>
        <row r="81">
          <cell r="J81">
            <v>280321</v>
          </cell>
          <cell r="K81" t="str">
            <v>加古郡　播磨町</v>
          </cell>
          <cell r="L81">
            <v>100</v>
          </cell>
          <cell r="M81">
            <v>6</v>
          </cell>
          <cell r="N81">
            <v>22</v>
          </cell>
          <cell r="O81">
            <v>69</v>
          </cell>
          <cell r="P81">
            <v>16</v>
          </cell>
          <cell r="Q81">
            <v>66</v>
          </cell>
          <cell r="R81">
            <v>10</v>
          </cell>
          <cell r="S81">
            <v>22</v>
          </cell>
          <cell r="T81">
            <v>3</v>
          </cell>
        </row>
        <row r="82">
          <cell r="J82">
            <v>280370</v>
          </cell>
          <cell r="K82" t="str">
            <v>神崎郡　市川町</v>
          </cell>
          <cell r="L82">
            <v>51</v>
          </cell>
          <cell r="M82">
            <v>3</v>
          </cell>
          <cell r="N82">
            <v>8</v>
          </cell>
          <cell r="O82">
            <v>39</v>
          </cell>
          <cell r="P82">
            <v>13</v>
          </cell>
          <cell r="Q82">
            <v>35</v>
          </cell>
          <cell r="R82">
            <v>14</v>
          </cell>
          <cell r="S82">
            <v>17</v>
          </cell>
          <cell r="T82">
            <v>6</v>
          </cell>
        </row>
        <row r="83">
          <cell r="J83">
            <v>280396</v>
          </cell>
          <cell r="K83" t="str">
            <v>神崎郡　福崎町</v>
          </cell>
          <cell r="L83">
            <v>47</v>
          </cell>
          <cell r="M83">
            <v>6</v>
          </cell>
          <cell r="N83">
            <v>7</v>
          </cell>
          <cell r="O83">
            <v>35</v>
          </cell>
          <cell r="P83">
            <v>10</v>
          </cell>
          <cell r="Q83">
            <v>36</v>
          </cell>
          <cell r="R83">
            <v>8</v>
          </cell>
          <cell r="S83">
            <v>11</v>
          </cell>
          <cell r="T83">
            <v>3</v>
          </cell>
        </row>
        <row r="84">
          <cell r="J84">
            <v>280404</v>
          </cell>
          <cell r="K84" t="str">
            <v>神崎郡　神河町</v>
          </cell>
          <cell r="L84">
            <v>31</v>
          </cell>
          <cell r="M84">
            <v>1</v>
          </cell>
          <cell r="N84">
            <v>1</v>
          </cell>
          <cell r="O84">
            <v>32</v>
          </cell>
          <cell r="P84">
            <v>8</v>
          </cell>
          <cell r="Q84">
            <v>25</v>
          </cell>
          <cell r="R84">
            <v>3</v>
          </cell>
          <cell r="S84">
            <v>16</v>
          </cell>
          <cell r="T84">
            <v>3</v>
          </cell>
        </row>
        <row r="85">
          <cell r="J85">
            <v>280420</v>
          </cell>
          <cell r="K85" t="str">
            <v>太子町</v>
          </cell>
          <cell r="L85">
            <v>73</v>
          </cell>
          <cell r="M85">
            <v>8</v>
          </cell>
          <cell r="N85">
            <v>5</v>
          </cell>
          <cell r="O85">
            <v>59</v>
          </cell>
          <cell r="P85">
            <v>7</v>
          </cell>
          <cell r="Q85">
            <v>63</v>
          </cell>
          <cell r="R85">
            <v>4</v>
          </cell>
          <cell r="S85">
            <v>19</v>
          </cell>
          <cell r="T85">
            <v>2</v>
          </cell>
        </row>
        <row r="86">
          <cell r="J86">
            <v>280438</v>
          </cell>
          <cell r="K86" t="str">
            <v>たつの市</v>
          </cell>
          <cell r="L86">
            <v>244</v>
          </cell>
          <cell r="M86">
            <v>20</v>
          </cell>
          <cell r="N86">
            <v>36</v>
          </cell>
          <cell r="O86">
            <v>163</v>
          </cell>
          <cell r="P86">
            <v>39</v>
          </cell>
          <cell r="Q86">
            <v>171</v>
          </cell>
          <cell r="R86">
            <v>26</v>
          </cell>
          <cell r="S86">
            <v>104</v>
          </cell>
          <cell r="T86">
            <v>18</v>
          </cell>
        </row>
        <row r="87">
          <cell r="J87">
            <v>280453</v>
          </cell>
          <cell r="K87" t="str">
            <v>赤穂郡　上郡町</v>
          </cell>
          <cell r="L87">
            <v>75</v>
          </cell>
          <cell r="M87">
            <v>4</v>
          </cell>
          <cell r="N87">
            <v>11</v>
          </cell>
          <cell r="O87">
            <v>39</v>
          </cell>
          <cell r="P87">
            <v>14</v>
          </cell>
          <cell r="Q87">
            <v>38</v>
          </cell>
          <cell r="R87">
            <v>9</v>
          </cell>
          <cell r="S87">
            <v>28</v>
          </cell>
          <cell r="T87">
            <v>6</v>
          </cell>
        </row>
        <row r="88">
          <cell r="J88">
            <v>280461</v>
          </cell>
          <cell r="K88" t="str">
            <v>佐用郡　佐用町</v>
          </cell>
          <cell r="L88">
            <v>41</v>
          </cell>
          <cell r="M88">
            <v>1</v>
          </cell>
          <cell r="N88">
            <v>7</v>
          </cell>
          <cell r="O88">
            <v>21</v>
          </cell>
          <cell r="P88">
            <v>2</v>
          </cell>
          <cell r="Q88">
            <v>31</v>
          </cell>
          <cell r="R88">
            <v>7</v>
          </cell>
          <cell r="S88">
            <v>10</v>
          </cell>
          <cell r="T88">
            <v>3</v>
          </cell>
        </row>
        <row r="89">
          <cell r="J89">
            <v>280503</v>
          </cell>
          <cell r="K89" t="str">
            <v>宍粟市</v>
          </cell>
          <cell r="L89">
            <v>143</v>
          </cell>
          <cell r="M89">
            <v>10</v>
          </cell>
          <cell r="N89">
            <v>23</v>
          </cell>
          <cell r="O89">
            <v>75</v>
          </cell>
          <cell r="P89">
            <v>17</v>
          </cell>
          <cell r="Q89">
            <v>106</v>
          </cell>
          <cell r="R89">
            <v>23</v>
          </cell>
          <cell r="S89">
            <v>66</v>
          </cell>
          <cell r="T89">
            <v>20</v>
          </cell>
        </row>
        <row r="90">
          <cell r="J90">
            <v>280578</v>
          </cell>
          <cell r="K90" t="str">
            <v>美方郡　香美町</v>
          </cell>
          <cell r="L90">
            <v>50</v>
          </cell>
          <cell r="M90">
            <v>3</v>
          </cell>
          <cell r="N90">
            <v>4</v>
          </cell>
          <cell r="O90">
            <v>39</v>
          </cell>
          <cell r="P90">
            <v>7</v>
          </cell>
          <cell r="Q90">
            <v>47</v>
          </cell>
          <cell r="R90">
            <v>6</v>
          </cell>
          <cell r="S90">
            <v>14</v>
          </cell>
          <cell r="T90">
            <v>2</v>
          </cell>
        </row>
        <row r="91">
          <cell r="J91">
            <v>280628</v>
          </cell>
          <cell r="K91" t="str">
            <v>美方郡　新温泉町</v>
          </cell>
          <cell r="L91">
            <v>67</v>
          </cell>
          <cell r="M91">
            <v>3</v>
          </cell>
          <cell r="N91">
            <v>6</v>
          </cell>
          <cell r="O91">
            <v>30</v>
          </cell>
          <cell r="P91">
            <v>6</v>
          </cell>
          <cell r="Q91">
            <v>42</v>
          </cell>
          <cell r="R91">
            <v>10</v>
          </cell>
          <cell r="S91">
            <v>3</v>
          </cell>
          <cell r="T91">
            <v>1</v>
          </cell>
        </row>
        <row r="92">
          <cell r="J92">
            <v>280651</v>
          </cell>
          <cell r="K92" t="str">
            <v>養父市</v>
          </cell>
          <cell r="L92">
            <v>69</v>
          </cell>
          <cell r="M92">
            <v>5</v>
          </cell>
          <cell r="N92">
            <v>6</v>
          </cell>
          <cell r="O92">
            <v>46</v>
          </cell>
          <cell r="P92">
            <v>5</v>
          </cell>
          <cell r="Q92">
            <v>65</v>
          </cell>
          <cell r="R92">
            <v>9</v>
          </cell>
          <cell r="S92">
            <v>27</v>
          </cell>
          <cell r="T92">
            <v>5</v>
          </cell>
        </row>
        <row r="93">
          <cell r="J93">
            <v>280701</v>
          </cell>
          <cell r="K93" t="str">
            <v>朝来市</v>
          </cell>
          <cell r="L93">
            <v>71</v>
          </cell>
          <cell r="M93">
            <v>5</v>
          </cell>
          <cell r="N93">
            <v>7</v>
          </cell>
          <cell r="O93">
            <v>68</v>
          </cell>
          <cell r="P93">
            <v>14</v>
          </cell>
          <cell r="Q93">
            <v>67</v>
          </cell>
          <cell r="R93">
            <v>13</v>
          </cell>
          <cell r="S93">
            <v>17</v>
          </cell>
          <cell r="T93">
            <v>6</v>
          </cell>
        </row>
        <row r="94">
          <cell r="J94">
            <v>280735</v>
          </cell>
          <cell r="K94" t="str">
            <v>丹波市</v>
          </cell>
          <cell r="L94">
            <v>149</v>
          </cell>
          <cell r="M94">
            <v>7</v>
          </cell>
          <cell r="N94">
            <v>15</v>
          </cell>
          <cell r="O94">
            <v>103</v>
          </cell>
          <cell r="P94">
            <v>19</v>
          </cell>
          <cell r="Q94">
            <v>135</v>
          </cell>
          <cell r="R94">
            <v>18</v>
          </cell>
          <cell r="S94">
            <v>48</v>
          </cell>
          <cell r="T94">
            <v>6</v>
          </cell>
        </row>
        <row r="95">
          <cell r="J95">
            <v>280792</v>
          </cell>
          <cell r="K95" t="str">
            <v>丹波篠山市</v>
          </cell>
          <cell r="L95">
            <v>129</v>
          </cell>
          <cell r="M95">
            <v>12</v>
          </cell>
          <cell r="N95">
            <v>18</v>
          </cell>
          <cell r="O95">
            <v>63</v>
          </cell>
          <cell r="P95">
            <v>12</v>
          </cell>
          <cell r="Q95">
            <v>88</v>
          </cell>
          <cell r="R95">
            <v>17</v>
          </cell>
          <cell r="S95">
            <v>30</v>
          </cell>
          <cell r="T95">
            <v>6</v>
          </cell>
        </row>
        <row r="96">
          <cell r="J96">
            <v>280867</v>
          </cell>
          <cell r="K96" t="str">
            <v>淡路市</v>
          </cell>
          <cell r="L96">
            <v>146</v>
          </cell>
          <cell r="M96">
            <v>8</v>
          </cell>
          <cell r="N96">
            <v>21</v>
          </cell>
          <cell r="O96">
            <v>63</v>
          </cell>
          <cell r="P96">
            <v>6</v>
          </cell>
          <cell r="Q96">
            <v>84</v>
          </cell>
          <cell r="R96">
            <v>10</v>
          </cell>
          <cell r="S96">
            <v>55</v>
          </cell>
          <cell r="T96">
            <v>5</v>
          </cell>
        </row>
        <row r="97">
          <cell r="J97">
            <v>280933</v>
          </cell>
          <cell r="K97" t="str">
            <v>南あわじ市</v>
          </cell>
          <cell r="L97">
            <v>145</v>
          </cell>
          <cell r="M97">
            <v>9</v>
          </cell>
          <cell r="N97">
            <v>20</v>
          </cell>
          <cell r="O97">
            <v>67</v>
          </cell>
          <cell r="P97">
            <v>7</v>
          </cell>
          <cell r="Q97">
            <v>136</v>
          </cell>
          <cell r="R97">
            <v>29</v>
          </cell>
          <cell r="S97">
            <v>65</v>
          </cell>
          <cell r="T97">
            <v>15</v>
          </cell>
        </row>
        <row r="98">
          <cell r="J98">
            <v>280958</v>
          </cell>
          <cell r="K98" t="str">
            <v>豊岡市</v>
          </cell>
          <cell r="L98">
            <v>212</v>
          </cell>
          <cell r="M98">
            <v>14</v>
          </cell>
          <cell r="N98">
            <v>20</v>
          </cell>
          <cell r="O98">
            <v>136</v>
          </cell>
          <cell r="P98">
            <v>29</v>
          </cell>
          <cell r="Q98">
            <v>160</v>
          </cell>
          <cell r="R98">
            <v>41</v>
          </cell>
          <cell r="S98">
            <v>94</v>
          </cell>
          <cell r="T98">
            <v>25</v>
          </cell>
        </row>
        <row r="99">
          <cell r="J99">
            <v>283010</v>
          </cell>
          <cell r="K99" t="str">
            <v>兵庫食糧国民健康保険組合</v>
          </cell>
          <cell r="L99">
            <v>6</v>
          </cell>
          <cell r="M99">
            <v>1</v>
          </cell>
          <cell r="N99">
            <v>1</v>
          </cell>
          <cell r="O99">
            <v>3</v>
          </cell>
          <cell r="P99">
            <v>0</v>
          </cell>
          <cell r="Q99">
            <v>5</v>
          </cell>
          <cell r="R99">
            <v>1</v>
          </cell>
          <cell r="S99">
            <v>1</v>
          </cell>
          <cell r="T99">
            <v>1</v>
          </cell>
        </row>
        <row r="100">
          <cell r="J100">
            <v>283051</v>
          </cell>
          <cell r="K100" t="str">
            <v>兵庫県食品国民健康保険組合</v>
          </cell>
          <cell r="L100">
            <v>9</v>
          </cell>
          <cell r="M100">
            <v>0</v>
          </cell>
          <cell r="N100">
            <v>1</v>
          </cell>
          <cell r="O100">
            <v>9</v>
          </cell>
          <cell r="P100">
            <v>3</v>
          </cell>
          <cell r="Q100">
            <v>15</v>
          </cell>
          <cell r="R100">
            <v>2</v>
          </cell>
          <cell r="S100">
            <v>0</v>
          </cell>
          <cell r="T100">
            <v>0</v>
          </cell>
        </row>
        <row r="101">
          <cell r="J101">
            <v>283069</v>
          </cell>
          <cell r="K101" t="str">
            <v>兵庫県歯科医師国民健康保険組合</v>
          </cell>
          <cell r="L101">
            <v>23</v>
          </cell>
          <cell r="M101">
            <v>2</v>
          </cell>
          <cell r="N101">
            <v>2</v>
          </cell>
          <cell r="O101">
            <v>24</v>
          </cell>
          <cell r="P101">
            <v>7</v>
          </cell>
          <cell r="Q101">
            <v>55</v>
          </cell>
          <cell r="R101">
            <v>8</v>
          </cell>
          <cell r="S101">
            <v>6</v>
          </cell>
          <cell r="T101">
            <v>3</v>
          </cell>
        </row>
        <row r="102">
          <cell r="J102">
            <v>283077</v>
          </cell>
          <cell r="K102" t="str">
            <v>兵庫県医師国民健康保険組合</v>
          </cell>
          <cell r="L102">
            <v>34</v>
          </cell>
          <cell r="M102">
            <v>2</v>
          </cell>
          <cell r="N102">
            <v>3</v>
          </cell>
          <cell r="O102">
            <v>41</v>
          </cell>
          <cell r="P102">
            <v>8</v>
          </cell>
          <cell r="Q102">
            <v>57</v>
          </cell>
          <cell r="R102">
            <v>12</v>
          </cell>
          <cell r="S102">
            <v>0</v>
          </cell>
          <cell r="T102">
            <v>0</v>
          </cell>
        </row>
        <row r="103">
          <cell r="J103">
            <v>283085</v>
          </cell>
          <cell r="K103" t="str">
            <v>兵庫県薬剤師国民健康保険組合</v>
          </cell>
          <cell r="L103">
            <v>11</v>
          </cell>
          <cell r="M103">
            <v>0</v>
          </cell>
          <cell r="N103">
            <v>2</v>
          </cell>
          <cell r="O103">
            <v>15</v>
          </cell>
          <cell r="P103">
            <v>3</v>
          </cell>
          <cell r="Q103">
            <v>13</v>
          </cell>
          <cell r="R103">
            <v>1</v>
          </cell>
          <cell r="S103">
            <v>0</v>
          </cell>
          <cell r="T103">
            <v>0</v>
          </cell>
        </row>
        <row r="104">
          <cell r="J104">
            <v>283093</v>
          </cell>
          <cell r="K104" t="str">
            <v>兵庫県建設国民健康保険組合</v>
          </cell>
          <cell r="L104">
            <v>253</v>
          </cell>
          <cell r="M104">
            <v>18</v>
          </cell>
          <cell r="N104">
            <v>34</v>
          </cell>
          <cell r="O104">
            <v>205</v>
          </cell>
          <cell r="P104">
            <v>50</v>
          </cell>
          <cell r="Q104">
            <v>355</v>
          </cell>
          <cell r="R104">
            <v>62</v>
          </cell>
          <cell r="S104">
            <v>23</v>
          </cell>
          <cell r="T104">
            <v>7</v>
          </cell>
        </row>
        <row r="105">
          <cell r="J105">
            <v>284018</v>
          </cell>
          <cell r="K105" t="str">
            <v>神戸市東灘区</v>
          </cell>
          <cell r="L105">
            <v>310</v>
          </cell>
          <cell r="M105">
            <v>29</v>
          </cell>
          <cell r="N105">
            <v>57</v>
          </cell>
          <cell r="O105">
            <v>181</v>
          </cell>
          <cell r="P105">
            <v>51</v>
          </cell>
          <cell r="Q105">
            <v>303</v>
          </cell>
          <cell r="R105">
            <v>56</v>
          </cell>
          <cell r="S105">
            <v>16</v>
          </cell>
          <cell r="T105">
            <v>5</v>
          </cell>
        </row>
        <row r="106">
          <cell r="J106">
            <v>284026</v>
          </cell>
          <cell r="K106" t="str">
            <v>神戸市灘区</v>
          </cell>
          <cell r="L106">
            <v>211</v>
          </cell>
          <cell r="M106">
            <v>25</v>
          </cell>
          <cell r="N106">
            <v>25</v>
          </cell>
          <cell r="O106">
            <v>165</v>
          </cell>
          <cell r="P106">
            <v>40</v>
          </cell>
          <cell r="Q106">
            <v>210</v>
          </cell>
          <cell r="R106">
            <v>44</v>
          </cell>
          <cell r="S106">
            <v>16</v>
          </cell>
          <cell r="T106">
            <v>2</v>
          </cell>
        </row>
        <row r="107">
          <cell r="J107">
            <v>284034</v>
          </cell>
          <cell r="K107" t="str">
            <v>神戸市中央区</v>
          </cell>
          <cell r="L107">
            <v>226</v>
          </cell>
          <cell r="M107">
            <v>17</v>
          </cell>
          <cell r="N107">
            <v>32</v>
          </cell>
          <cell r="O107">
            <v>150</v>
          </cell>
          <cell r="P107">
            <v>41</v>
          </cell>
          <cell r="Q107">
            <v>228</v>
          </cell>
          <cell r="R107">
            <v>50</v>
          </cell>
          <cell r="S107">
            <v>24</v>
          </cell>
          <cell r="T107">
            <v>4</v>
          </cell>
        </row>
        <row r="108">
          <cell r="J108">
            <v>284059</v>
          </cell>
          <cell r="K108" t="str">
            <v>神戸市兵庫区</v>
          </cell>
          <cell r="L108">
            <v>175</v>
          </cell>
          <cell r="M108">
            <v>11</v>
          </cell>
          <cell r="N108">
            <v>28</v>
          </cell>
          <cell r="O108">
            <v>109</v>
          </cell>
          <cell r="P108">
            <v>26</v>
          </cell>
          <cell r="Q108">
            <v>146</v>
          </cell>
          <cell r="R108">
            <v>27</v>
          </cell>
          <cell r="S108">
            <v>18</v>
          </cell>
          <cell r="T108">
            <v>2</v>
          </cell>
        </row>
        <row r="109">
          <cell r="J109">
            <v>284067</v>
          </cell>
          <cell r="K109" t="str">
            <v>神戸市長田区</v>
          </cell>
          <cell r="L109">
            <v>245</v>
          </cell>
          <cell r="M109">
            <v>24</v>
          </cell>
          <cell r="N109">
            <v>29</v>
          </cell>
          <cell r="O109">
            <v>151</v>
          </cell>
          <cell r="P109">
            <v>35</v>
          </cell>
          <cell r="Q109">
            <v>202</v>
          </cell>
          <cell r="R109">
            <v>39</v>
          </cell>
          <cell r="S109">
            <v>25</v>
          </cell>
          <cell r="T109">
            <v>6</v>
          </cell>
        </row>
        <row r="110">
          <cell r="J110">
            <v>284075</v>
          </cell>
          <cell r="K110" t="str">
            <v>神戸市須磨区</v>
          </cell>
          <cell r="L110">
            <v>160</v>
          </cell>
          <cell r="M110">
            <v>20</v>
          </cell>
          <cell r="N110">
            <v>21</v>
          </cell>
          <cell r="O110">
            <v>118</v>
          </cell>
          <cell r="P110">
            <v>36</v>
          </cell>
          <cell r="Q110">
            <v>123</v>
          </cell>
          <cell r="R110">
            <v>22</v>
          </cell>
          <cell r="S110">
            <v>12</v>
          </cell>
          <cell r="T110">
            <v>3</v>
          </cell>
        </row>
        <row r="111">
          <cell r="J111">
            <v>284083</v>
          </cell>
          <cell r="K111" t="str">
            <v>神戸市垂水区</v>
          </cell>
          <cell r="L111">
            <v>444</v>
          </cell>
          <cell r="M111">
            <v>41</v>
          </cell>
          <cell r="N111">
            <v>67</v>
          </cell>
          <cell r="O111">
            <v>288</v>
          </cell>
          <cell r="P111">
            <v>56</v>
          </cell>
          <cell r="Q111">
            <v>390</v>
          </cell>
          <cell r="R111">
            <v>62</v>
          </cell>
          <cell r="S111">
            <v>47</v>
          </cell>
          <cell r="T111">
            <v>12</v>
          </cell>
        </row>
        <row r="112">
          <cell r="J112">
            <v>284091</v>
          </cell>
          <cell r="K112" t="str">
            <v>神戸市北区</v>
          </cell>
          <cell r="L112">
            <v>421</v>
          </cell>
          <cell r="M112">
            <v>32</v>
          </cell>
          <cell r="N112">
            <v>80</v>
          </cell>
          <cell r="O112">
            <v>330</v>
          </cell>
          <cell r="P112">
            <v>89</v>
          </cell>
          <cell r="Q112">
            <v>388</v>
          </cell>
          <cell r="R112">
            <v>92</v>
          </cell>
          <cell r="S112">
            <v>33</v>
          </cell>
          <cell r="T112">
            <v>11</v>
          </cell>
        </row>
        <row r="113">
          <cell r="J113">
            <v>284109</v>
          </cell>
          <cell r="K113" t="str">
            <v>神戸市須磨区北須磨地区</v>
          </cell>
          <cell r="L113">
            <v>226</v>
          </cell>
          <cell r="M113">
            <v>22</v>
          </cell>
          <cell r="N113">
            <v>36</v>
          </cell>
          <cell r="O113">
            <v>142</v>
          </cell>
          <cell r="P113">
            <v>36</v>
          </cell>
          <cell r="Q113">
            <v>195</v>
          </cell>
          <cell r="R113">
            <v>33</v>
          </cell>
          <cell r="S113">
            <v>40</v>
          </cell>
          <cell r="T113">
            <v>6</v>
          </cell>
        </row>
        <row r="114">
          <cell r="J114">
            <v>284117</v>
          </cell>
          <cell r="K114" t="str">
            <v>神戸市西区</v>
          </cell>
          <cell r="L114">
            <v>607</v>
          </cell>
          <cell r="M114">
            <v>48</v>
          </cell>
          <cell r="N114">
            <v>110</v>
          </cell>
          <cell r="O114">
            <v>371</v>
          </cell>
          <cell r="P114">
            <v>113</v>
          </cell>
          <cell r="Q114">
            <v>496</v>
          </cell>
          <cell r="R114">
            <v>118</v>
          </cell>
          <cell r="S114">
            <v>48</v>
          </cell>
          <cell r="T114">
            <v>18</v>
          </cell>
        </row>
        <row r="115">
          <cell r="J115">
            <v>0</v>
          </cell>
          <cell r="K115" t="str">
            <v>兵庫県</v>
          </cell>
          <cell r="L115">
            <v>43524</v>
          </cell>
          <cell r="M115">
            <v>4182</v>
          </cell>
          <cell r="N115">
            <v>4549</v>
          </cell>
          <cell r="O115">
            <v>27217</v>
          </cell>
          <cell r="P115">
            <v>5280</v>
          </cell>
          <cell r="Q115">
            <v>30991</v>
          </cell>
          <cell r="R115">
            <v>5234</v>
          </cell>
          <cell r="S115">
            <v>6666</v>
          </cell>
          <cell r="T115">
            <v>1472</v>
          </cell>
        </row>
        <row r="116">
          <cell r="J116">
            <v>280024</v>
          </cell>
          <cell r="K116" t="str">
            <v>姫路市</v>
          </cell>
          <cell r="L116">
            <v>5024</v>
          </cell>
          <cell r="M116">
            <v>402</v>
          </cell>
          <cell r="N116">
            <v>625</v>
          </cell>
          <cell r="O116">
            <v>2515</v>
          </cell>
          <cell r="P116">
            <v>527</v>
          </cell>
          <cell r="Q116">
            <v>2898</v>
          </cell>
          <cell r="R116">
            <v>508</v>
          </cell>
          <cell r="S116">
            <v>333</v>
          </cell>
          <cell r="T116">
            <v>104</v>
          </cell>
        </row>
        <row r="117">
          <cell r="J117">
            <v>280040</v>
          </cell>
          <cell r="K117" t="str">
            <v>明石市</v>
          </cell>
          <cell r="L117">
            <v>1825</v>
          </cell>
          <cell r="M117">
            <v>136</v>
          </cell>
          <cell r="N117">
            <v>196</v>
          </cell>
          <cell r="O117">
            <v>1153</v>
          </cell>
          <cell r="P117">
            <v>220</v>
          </cell>
          <cell r="Q117">
            <v>1264</v>
          </cell>
          <cell r="R117">
            <v>217</v>
          </cell>
          <cell r="S117">
            <v>572</v>
          </cell>
          <cell r="T117">
            <v>104</v>
          </cell>
        </row>
        <row r="118">
          <cell r="J118">
            <v>280057</v>
          </cell>
          <cell r="K118" t="str">
            <v>西宮市</v>
          </cell>
          <cell r="L118">
            <v>3279</v>
          </cell>
          <cell r="M118">
            <v>300</v>
          </cell>
          <cell r="N118">
            <v>357</v>
          </cell>
          <cell r="O118">
            <v>2115</v>
          </cell>
          <cell r="P118">
            <v>402</v>
          </cell>
          <cell r="Q118">
            <v>2089</v>
          </cell>
          <cell r="R118">
            <v>374</v>
          </cell>
          <cell r="S118">
            <v>1009</v>
          </cell>
          <cell r="T118">
            <v>221</v>
          </cell>
        </row>
        <row r="119">
          <cell r="J119">
            <v>280065</v>
          </cell>
          <cell r="K119" t="str">
            <v>洲本市</v>
          </cell>
          <cell r="L119">
            <v>393</v>
          </cell>
          <cell r="M119">
            <v>33</v>
          </cell>
          <cell r="N119">
            <v>48</v>
          </cell>
          <cell r="O119">
            <v>247</v>
          </cell>
          <cell r="P119">
            <v>45</v>
          </cell>
          <cell r="Q119">
            <v>319</v>
          </cell>
          <cell r="R119">
            <v>49</v>
          </cell>
          <cell r="S119">
            <v>146</v>
          </cell>
          <cell r="T119">
            <v>22</v>
          </cell>
        </row>
        <row r="120">
          <cell r="J120">
            <v>280073</v>
          </cell>
          <cell r="K120" t="str">
            <v>芦屋市</v>
          </cell>
          <cell r="L120">
            <v>682</v>
          </cell>
          <cell r="M120">
            <v>73</v>
          </cell>
          <cell r="N120">
            <v>74</v>
          </cell>
          <cell r="O120">
            <v>479</v>
          </cell>
          <cell r="P120">
            <v>100</v>
          </cell>
          <cell r="Q120">
            <v>542</v>
          </cell>
          <cell r="R120">
            <v>100</v>
          </cell>
          <cell r="S120">
            <v>86</v>
          </cell>
          <cell r="T120">
            <v>31</v>
          </cell>
        </row>
        <row r="121">
          <cell r="J121">
            <v>280081</v>
          </cell>
          <cell r="K121" t="str">
            <v>伊丹市</v>
          </cell>
          <cell r="L121">
            <v>1696</v>
          </cell>
          <cell r="M121">
            <v>162</v>
          </cell>
          <cell r="N121">
            <v>201</v>
          </cell>
          <cell r="O121">
            <v>996</v>
          </cell>
          <cell r="P121">
            <v>198</v>
          </cell>
          <cell r="Q121">
            <v>994</v>
          </cell>
          <cell r="R121">
            <v>164</v>
          </cell>
          <cell r="S121">
            <v>165</v>
          </cell>
          <cell r="T121">
            <v>53</v>
          </cell>
        </row>
        <row r="122">
          <cell r="J122">
            <v>280099</v>
          </cell>
          <cell r="K122" t="str">
            <v>相生市</v>
          </cell>
          <cell r="L122">
            <v>416</v>
          </cell>
          <cell r="M122">
            <v>34</v>
          </cell>
          <cell r="N122">
            <v>34</v>
          </cell>
          <cell r="O122">
            <v>213</v>
          </cell>
          <cell r="P122">
            <v>28</v>
          </cell>
          <cell r="Q122">
            <v>269</v>
          </cell>
          <cell r="R122">
            <v>33</v>
          </cell>
          <cell r="S122">
            <v>118</v>
          </cell>
          <cell r="T122">
            <v>17</v>
          </cell>
        </row>
        <row r="123">
          <cell r="J123">
            <v>280115</v>
          </cell>
          <cell r="K123" t="str">
            <v>加古川市</v>
          </cell>
          <cell r="L123">
            <v>2614</v>
          </cell>
          <cell r="M123">
            <v>222</v>
          </cell>
          <cell r="N123">
            <v>257</v>
          </cell>
          <cell r="O123">
            <v>1381</v>
          </cell>
          <cell r="P123">
            <v>278</v>
          </cell>
          <cell r="Q123">
            <v>1487</v>
          </cell>
          <cell r="R123">
            <v>231</v>
          </cell>
          <cell r="S123">
            <v>199</v>
          </cell>
          <cell r="T123">
            <v>44</v>
          </cell>
        </row>
        <row r="124">
          <cell r="J124">
            <v>280131</v>
          </cell>
          <cell r="K124" t="str">
            <v>赤穂市</v>
          </cell>
          <cell r="L124">
            <v>434</v>
          </cell>
          <cell r="M124">
            <v>41</v>
          </cell>
          <cell r="N124">
            <v>40</v>
          </cell>
          <cell r="O124">
            <v>242</v>
          </cell>
          <cell r="P124">
            <v>51</v>
          </cell>
          <cell r="Q124">
            <v>271</v>
          </cell>
          <cell r="R124">
            <v>50</v>
          </cell>
          <cell r="S124">
            <v>149</v>
          </cell>
          <cell r="T124">
            <v>36</v>
          </cell>
        </row>
        <row r="125">
          <cell r="J125">
            <v>280149</v>
          </cell>
          <cell r="K125" t="str">
            <v>西脇市</v>
          </cell>
          <cell r="L125">
            <v>382</v>
          </cell>
          <cell r="M125">
            <v>31</v>
          </cell>
          <cell r="N125">
            <v>36</v>
          </cell>
          <cell r="O125">
            <v>255</v>
          </cell>
          <cell r="P125">
            <v>47</v>
          </cell>
          <cell r="Q125">
            <v>258</v>
          </cell>
          <cell r="R125">
            <v>43</v>
          </cell>
          <cell r="S125">
            <v>111</v>
          </cell>
          <cell r="T125">
            <v>23</v>
          </cell>
        </row>
        <row r="126">
          <cell r="J126">
            <v>280156</v>
          </cell>
          <cell r="K126" t="str">
            <v>宝塚市</v>
          </cell>
          <cell r="L126">
            <v>1834</v>
          </cell>
          <cell r="M126">
            <v>206</v>
          </cell>
          <cell r="N126">
            <v>181</v>
          </cell>
          <cell r="O126">
            <v>1242</v>
          </cell>
          <cell r="P126">
            <v>247</v>
          </cell>
          <cell r="Q126">
            <v>1138</v>
          </cell>
          <cell r="R126">
            <v>240</v>
          </cell>
          <cell r="S126">
            <v>114</v>
          </cell>
          <cell r="T126">
            <v>33</v>
          </cell>
        </row>
        <row r="127">
          <cell r="J127">
            <v>280164</v>
          </cell>
          <cell r="K127" t="str">
            <v>三木市</v>
          </cell>
          <cell r="L127">
            <v>686</v>
          </cell>
          <cell r="M127">
            <v>69</v>
          </cell>
          <cell r="N127">
            <v>58</v>
          </cell>
          <cell r="O127">
            <v>429</v>
          </cell>
          <cell r="P127">
            <v>72</v>
          </cell>
          <cell r="Q127">
            <v>511</v>
          </cell>
          <cell r="R127">
            <v>82</v>
          </cell>
          <cell r="S127">
            <v>24</v>
          </cell>
          <cell r="T127">
            <v>5</v>
          </cell>
        </row>
        <row r="128">
          <cell r="J128">
            <v>280172</v>
          </cell>
          <cell r="K128" t="str">
            <v>高砂市</v>
          </cell>
          <cell r="L128">
            <v>484</v>
          </cell>
          <cell r="M128">
            <v>43</v>
          </cell>
          <cell r="N128">
            <v>49</v>
          </cell>
          <cell r="O128">
            <v>359</v>
          </cell>
          <cell r="P128">
            <v>57</v>
          </cell>
          <cell r="Q128">
            <v>388</v>
          </cell>
          <cell r="R128">
            <v>57</v>
          </cell>
          <cell r="S128">
            <v>42</v>
          </cell>
          <cell r="T128">
            <v>13</v>
          </cell>
        </row>
        <row r="129">
          <cell r="J129">
            <v>280180</v>
          </cell>
          <cell r="K129" t="str">
            <v>川西市</v>
          </cell>
          <cell r="L129">
            <v>1251</v>
          </cell>
          <cell r="M129">
            <v>96</v>
          </cell>
          <cell r="N129">
            <v>173</v>
          </cell>
          <cell r="O129">
            <v>706</v>
          </cell>
          <cell r="P129">
            <v>150</v>
          </cell>
          <cell r="Q129">
            <v>859</v>
          </cell>
          <cell r="R129">
            <v>140</v>
          </cell>
          <cell r="S129">
            <v>250</v>
          </cell>
          <cell r="T129">
            <v>54</v>
          </cell>
        </row>
        <row r="130">
          <cell r="J130">
            <v>280198</v>
          </cell>
          <cell r="K130" t="str">
            <v>小野市</v>
          </cell>
          <cell r="L130">
            <v>409</v>
          </cell>
          <cell r="M130">
            <v>29</v>
          </cell>
          <cell r="N130">
            <v>43</v>
          </cell>
          <cell r="O130">
            <v>233</v>
          </cell>
          <cell r="P130">
            <v>38</v>
          </cell>
          <cell r="Q130">
            <v>262</v>
          </cell>
          <cell r="R130">
            <v>37</v>
          </cell>
          <cell r="S130">
            <v>102</v>
          </cell>
          <cell r="T130">
            <v>17</v>
          </cell>
        </row>
        <row r="131">
          <cell r="J131">
            <v>280206</v>
          </cell>
          <cell r="K131" t="str">
            <v>三田市</v>
          </cell>
          <cell r="L131">
            <v>771</v>
          </cell>
          <cell r="M131">
            <v>62</v>
          </cell>
          <cell r="N131">
            <v>62</v>
          </cell>
          <cell r="O131">
            <v>505</v>
          </cell>
          <cell r="P131">
            <v>104</v>
          </cell>
          <cell r="Q131">
            <v>508</v>
          </cell>
          <cell r="R131">
            <v>77</v>
          </cell>
          <cell r="S131">
            <v>72</v>
          </cell>
          <cell r="T131">
            <v>19</v>
          </cell>
        </row>
        <row r="132">
          <cell r="J132">
            <v>280214</v>
          </cell>
          <cell r="K132" t="str">
            <v>加西市</v>
          </cell>
          <cell r="L132">
            <v>569</v>
          </cell>
          <cell r="M132">
            <v>45</v>
          </cell>
          <cell r="N132">
            <v>50</v>
          </cell>
          <cell r="O132">
            <v>296</v>
          </cell>
          <cell r="P132">
            <v>54</v>
          </cell>
          <cell r="Q132">
            <v>315</v>
          </cell>
          <cell r="R132">
            <v>56</v>
          </cell>
          <cell r="S132">
            <v>150</v>
          </cell>
          <cell r="T132">
            <v>32</v>
          </cell>
        </row>
        <row r="133">
          <cell r="J133">
            <v>280222</v>
          </cell>
          <cell r="K133" t="str">
            <v>川辺郡　猪名川町</v>
          </cell>
          <cell r="L133">
            <v>353</v>
          </cell>
          <cell r="M133">
            <v>26</v>
          </cell>
          <cell r="N133">
            <v>21</v>
          </cell>
          <cell r="O133">
            <v>231</v>
          </cell>
          <cell r="P133">
            <v>35</v>
          </cell>
          <cell r="Q133">
            <v>243</v>
          </cell>
          <cell r="R133">
            <v>30</v>
          </cell>
          <cell r="S133">
            <v>29</v>
          </cell>
          <cell r="T133">
            <v>9</v>
          </cell>
        </row>
        <row r="134">
          <cell r="J134">
            <v>280248</v>
          </cell>
          <cell r="K134" t="str">
            <v>加東市</v>
          </cell>
          <cell r="L134">
            <v>375</v>
          </cell>
          <cell r="M134">
            <v>39</v>
          </cell>
          <cell r="N134">
            <v>35</v>
          </cell>
          <cell r="O134">
            <v>243</v>
          </cell>
          <cell r="P134">
            <v>35</v>
          </cell>
          <cell r="Q134">
            <v>255</v>
          </cell>
          <cell r="R134">
            <v>32</v>
          </cell>
          <cell r="S134">
            <v>143</v>
          </cell>
          <cell r="T134">
            <v>23</v>
          </cell>
        </row>
        <row r="135">
          <cell r="J135">
            <v>280271</v>
          </cell>
          <cell r="K135" t="str">
            <v>多可郡　多可町</v>
          </cell>
          <cell r="L135">
            <v>214</v>
          </cell>
          <cell r="M135">
            <v>19</v>
          </cell>
          <cell r="N135">
            <v>16</v>
          </cell>
          <cell r="O135">
            <v>139</v>
          </cell>
          <cell r="P135">
            <v>27</v>
          </cell>
          <cell r="Q135">
            <v>174</v>
          </cell>
          <cell r="R135">
            <v>24</v>
          </cell>
          <cell r="S135">
            <v>77</v>
          </cell>
          <cell r="T135">
            <v>12</v>
          </cell>
        </row>
        <row r="136">
          <cell r="J136">
            <v>280313</v>
          </cell>
          <cell r="K136" t="str">
            <v>加古郡　稲美町</v>
          </cell>
          <cell r="L136">
            <v>310</v>
          </cell>
          <cell r="M136">
            <v>27</v>
          </cell>
          <cell r="N136">
            <v>36</v>
          </cell>
          <cell r="O136">
            <v>222</v>
          </cell>
          <cell r="P136">
            <v>38</v>
          </cell>
          <cell r="Q136">
            <v>222</v>
          </cell>
          <cell r="R136">
            <v>32</v>
          </cell>
          <cell r="S136">
            <v>71</v>
          </cell>
          <cell r="T136">
            <v>17</v>
          </cell>
        </row>
        <row r="137">
          <cell r="J137">
            <v>280321</v>
          </cell>
          <cell r="K137" t="str">
            <v>加古郡　播磨町</v>
          </cell>
          <cell r="L137">
            <v>293</v>
          </cell>
          <cell r="M137">
            <v>25</v>
          </cell>
          <cell r="N137">
            <v>30</v>
          </cell>
          <cell r="O137">
            <v>185</v>
          </cell>
          <cell r="P137">
            <v>39</v>
          </cell>
          <cell r="Q137">
            <v>179</v>
          </cell>
          <cell r="R137">
            <v>29</v>
          </cell>
          <cell r="S137">
            <v>52</v>
          </cell>
          <cell r="T137">
            <v>10</v>
          </cell>
        </row>
        <row r="138">
          <cell r="J138">
            <v>280370</v>
          </cell>
          <cell r="K138" t="str">
            <v>神崎郡　市川町</v>
          </cell>
          <cell r="L138">
            <v>206</v>
          </cell>
          <cell r="M138">
            <v>14</v>
          </cell>
          <cell r="N138">
            <v>29</v>
          </cell>
          <cell r="O138">
            <v>103</v>
          </cell>
          <cell r="P138">
            <v>24</v>
          </cell>
          <cell r="Q138">
            <v>131</v>
          </cell>
          <cell r="R138">
            <v>27</v>
          </cell>
          <cell r="S138">
            <v>60</v>
          </cell>
          <cell r="T138">
            <v>9</v>
          </cell>
        </row>
        <row r="139">
          <cell r="J139">
            <v>280396</v>
          </cell>
          <cell r="K139" t="str">
            <v>神崎郡　福崎町</v>
          </cell>
          <cell r="L139">
            <v>167</v>
          </cell>
          <cell r="M139">
            <v>16</v>
          </cell>
          <cell r="N139">
            <v>15</v>
          </cell>
          <cell r="O139">
            <v>114</v>
          </cell>
          <cell r="P139">
            <v>20</v>
          </cell>
          <cell r="Q139">
            <v>120</v>
          </cell>
          <cell r="R139">
            <v>18</v>
          </cell>
          <cell r="S139">
            <v>20</v>
          </cell>
          <cell r="T139">
            <v>5</v>
          </cell>
        </row>
        <row r="140">
          <cell r="J140">
            <v>280404</v>
          </cell>
          <cell r="K140" t="str">
            <v>神崎郡　神河町</v>
          </cell>
          <cell r="L140">
            <v>121</v>
          </cell>
          <cell r="M140">
            <v>8</v>
          </cell>
          <cell r="N140">
            <v>9</v>
          </cell>
          <cell r="O140">
            <v>78</v>
          </cell>
          <cell r="P140">
            <v>15</v>
          </cell>
          <cell r="Q140">
            <v>74</v>
          </cell>
          <cell r="R140">
            <v>10</v>
          </cell>
          <cell r="S140">
            <v>42</v>
          </cell>
          <cell r="T140">
            <v>7</v>
          </cell>
        </row>
        <row r="141">
          <cell r="J141">
            <v>280420</v>
          </cell>
          <cell r="K141" t="str">
            <v>太子町</v>
          </cell>
          <cell r="L141">
            <v>242</v>
          </cell>
          <cell r="M141">
            <v>33</v>
          </cell>
          <cell r="N141">
            <v>17</v>
          </cell>
          <cell r="O141">
            <v>142</v>
          </cell>
          <cell r="P141">
            <v>21</v>
          </cell>
          <cell r="Q141">
            <v>175</v>
          </cell>
          <cell r="R141">
            <v>25</v>
          </cell>
          <cell r="S141">
            <v>41</v>
          </cell>
          <cell r="T141">
            <v>9</v>
          </cell>
        </row>
        <row r="142">
          <cell r="J142">
            <v>280438</v>
          </cell>
          <cell r="K142" t="str">
            <v>たつの市</v>
          </cell>
          <cell r="L142">
            <v>772</v>
          </cell>
          <cell r="M142">
            <v>79</v>
          </cell>
          <cell r="N142">
            <v>78</v>
          </cell>
          <cell r="O142">
            <v>440</v>
          </cell>
          <cell r="P142">
            <v>82</v>
          </cell>
          <cell r="Q142">
            <v>483</v>
          </cell>
          <cell r="R142">
            <v>80</v>
          </cell>
          <cell r="S142">
            <v>278</v>
          </cell>
          <cell r="T142">
            <v>48</v>
          </cell>
        </row>
        <row r="143">
          <cell r="J143">
            <v>280453</v>
          </cell>
          <cell r="K143" t="str">
            <v>赤穂郡　上郡町</v>
          </cell>
          <cell r="L143">
            <v>246</v>
          </cell>
          <cell r="M143">
            <v>13</v>
          </cell>
          <cell r="N143">
            <v>32</v>
          </cell>
          <cell r="O143">
            <v>111</v>
          </cell>
          <cell r="P143">
            <v>27</v>
          </cell>
          <cell r="Q143">
            <v>110</v>
          </cell>
          <cell r="R143">
            <v>20</v>
          </cell>
          <cell r="S143">
            <v>69</v>
          </cell>
          <cell r="T143">
            <v>14</v>
          </cell>
        </row>
        <row r="144">
          <cell r="J144">
            <v>280461</v>
          </cell>
          <cell r="K144" t="str">
            <v>佐用郡　佐用町</v>
          </cell>
          <cell r="L144">
            <v>149</v>
          </cell>
          <cell r="M144">
            <v>6</v>
          </cell>
          <cell r="N144">
            <v>22</v>
          </cell>
          <cell r="O144">
            <v>65</v>
          </cell>
          <cell r="P144">
            <v>10</v>
          </cell>
          <cell r="Q144">
            <v>88</v>
          </cell>
          <cell r="R144">
            <v>21</v>
          </cell>
          <cell r="S144">
            <v>27</v>
          </cell>
          <cell r="T144">
            <v>9</v>
          </cell>
        </row>
        <row r="145">
          <cell r="J145">
            <v>280503</v>
          </cell>
          <cell r="K145" t="str">
            <v>宍粟市</v>
          </cell>
          <cell r="L145">
            <v>467</v>
          </cell>
          <cell r="M145">
            <v>47</v>
          </cell>
          <cell r="N145">
            <v>42</v>
          </cell>
          <cell r="O145">
            <v>233</v>
          </cell>
          <cell r="P145">
            <v>31</v>
          </cell>
          <cell r="Q145">
            <v>307</v>
          </cell>
          <cell r="R145">
            <v>50</v>
          </cell>
          <cell r="S145">
            <v>168</v>
          </cell>
          <cell r="T145">
            <v>36</v>
          </cell>
        </row>
        <row r="146">
          <cell r="J146">
            <v>280578</v>
          </cell>
          <cell r="K146" t="str">
            <v>美方郡　香美町</v>
          </cell>
          <cell r="L146">
            <v>221</v>
          </cell>
          <cell r="M146">
            <v>19</v>
          </cell>
          <cell r="N146">
            <v>19</v>
          </cell>
          <cell r="O146">
            <v>152</v>
          </cell>
          <cell r="P146">
            <v>28</v>
          </cell>
          <cell r="Q146">
            <v>176</v>
          </cell>
          <cell r="R146">
            <v>27</v>
          </cell>
          <cell r="S146">
            <v>62</v>
          </cell>
          <cell r="T146">
            <v>14</v>
          </cell>
        </row>
        <row r="147">
          <cell r="J147">
            <v>280628</v>
          </cell>
          <cell r="K147" t="str">
            <v>美方郡　新温泉町</v>
          </cell>
          <cell r="L147">
            <v>188</v>
          </cell>
          <cell r="M147">
            <v>11</v>
          </cell>
          <cell r="N147">
            <v>15</v>
          </cell>
          <cell r="O147">
            <v>118</v>
          </cell>
          <cell r="P147">
            <v>16</v>
          </cell>
          <cell r="Q147">
            <v>140</v>
          </cell>
          <cell r="R147">
            <v>23</v>
          </cell>
          <cell r="S147">
            <v>5</v>
          </cell>
          <cell r="T147">
            <v>2</v>
          </cell>
        </row>
        <row r="148">
          <cell r="J148">
            <v>280651</v>
          </cell>
          <cell r="K148" t="str">
            <v>養父市</v>
          </cell>
          <cell r="L148">
            <v>247</v>
          </cell>
          <cell r="M148">
            <v>21</v>
          </cell>
          <cell r="N148">
            <v>13</v>
          </cell>
          <cell r="O148">
            <v>178</v>
          </cell>
          <cell r="P148">
            <v>26</v>
          </cell>
          <cell r="Q148">
            <v>197</v>
          </cell>
          <cell r="R148">
            <v>26</v>
          </cell>
          <cell r="S148">
            <v>75</v>
          </cell>
          <cell r="T148">
            <v>11</v>
          </cell>
        </row>
        <row r="149">
          <cell r="J149">
            <v>280701</v>
          </cell>
          <cell r="K149" t="str">
            <v>朝来市</v>
          </cell>
          <cell r="L149">
            <v>284</v>
          </cell>
          <cell r="M149">
            <v>32</v>
          </cell>
          <cell r="N149">
            <v>27</v>
          </cell>
          <cell r="O149">
            <v>230</v>
          </cell>
          <cell r="P149">
            <v>40</v>
          </cell>
          <cell r="Q149">
            <v>235</v>
          </cell>
          <cell r="R149">
            <v>43</v>
          </cell>
          <cell r="S149">
            <v>53</v>
          </cell>
          <cell r="T149">
            <v>15</v>
          </cell>
        </row>
        <row r="150">
          <cell r="J150">
            <v>280735</v>
          </cell>
          <cell r="K150" t="str">
            <v>丹波市</v>
          </cell>
          <cell r="L150">
            <v>602</v>
          </cell>
          <cell r="M150">
            <v>50</v>
          </cell>
          <cell r="N150">
            <v>51</v>
          </cell>
          <cell r="O150">
            <v>403</v>
          </cell>
          <cell r="P150">
            <v>61</v>
          </cell>
          <cell r="Q150">
            <v>453</v>
          </cell>
          <cell r="R150">
            <v>65</v>
          </cell>
          <cell r="S150">
            <v>148</v>
          </cell>
          <cell r="T150">
            <v>21</v>
          </cell>
        </row>
        <row r="151">
          <cell r="J151">
            <v>280792</v>
          </cell>
          <cell r="K151" t="str">
            <v>丹波篠山市</v>
          </cell>
          <cell r="L151">
            <v>416</v>
          </cell>
          <cell r="M151">
            <v>43</v>
          </cell>
          <cell r="N151">
            <v>35</v>
          </cell>
          <cell r="O151">
            <v>250</v>
          </cell>
          <cell r="P151">
            <v>48</v>
          </cell>
          <cell r="Q151">
            <v>286</v>
          </cell>
          <cell r="R151">
            <v>49</v>
          </cell>
          <cell r="S151">
            <v>118</v>
          </cell>
          <cell r="T151">
            <v>19</v>
          </cell>
        </row>
        <row r="152">
          <cell r="J152">
            <v>280867</v>
          </cell>
          <cell r="K152" t="str">
            <v>淡路市</v>
          </cell>
          <cell r="L152">
            <v>547</v>
          </cell>
          <cell r="M152">
            <v>39</v>
          </cell>
          <cell r="N152">
            <v>75</v>
          </cell>
          <cell r="O152">
            <v>308</v>
          </cell>
          <cell r="P152">
            <v>57</v>
          </cell>
          <cell r="Q152">
            <v>345</v>
          </cell>
          <cell r="R152">
            <v>55</v>
          </cell>
          <cell r="S152">
            <v>193</v>
          </cell>
          <cell r="T152">
            <v>30</v>
          </cell>
        </row>
        <row r="153">
          <cell r="J153">
            <v>280933</v>
          </cell>
          <cell r="K153" t="str">
            <v>南あわじ市</v>
          </cell>
          <cell r="L153">
            <v>551</v>
          </cell>
          <cell r="M153">
            <v>43</v>
          </cell>
          <cell r="N153">
            <v>54</v>
          </cell>
          <cell r="O153">
            <v>320</v>
          </cell>
          <cell r="P153">
            <v>59</v>
          </cell>
          <cell r="Q153">
            <v>418</v>
          </cell>
          <cell r="R153">
            <v>83</v>
          </cell>
          <cell r="S153">
            <v>145</v>
          </cell>
          <cell r="T153">
            <v>33</v>
          </cell>
        </row>
        <row r="154">
          <cell r="J154">
            <v>280958</v>
          </cell>
          <cell r="K154" t="str">
            <v>豊岡市</v>
          </cell>
          <cell r="L154">
            <v>800</v>
          </cell>
          <cell r="M154">
            <v>77</v>
          </cell>
          <cell r="N154">
            <v>74</v>
          </cell>
          <cell r="O154">
            <v>597</v>
          </cell>
          <cell r="P154">
            <v>119</v>
          </cell>
          <cell r="Q154">
            <v>592</v>
          </cell>
          <cell r="R154">
            <v>130</v>
          </cell>
          <cell r="S154">
            <v>270</v>
          </cell>
          <cell r="T154">
            <v>66</v>
          </cell>
        </row>
        <row r="155">
          <cell r="J155">
            <v>283010</v>
          </cell>
          <cell r="K155" t="str">
            <v>兵庫食糧国民健康保険組合</v>
          </cell>
          <cell r="L155">
            <v>33</v>
          </cell>
          <cell r="M155">
            <v>3</v>
          </cell>
          <cell r="N155">
            <v>3</v>
          </cell>
          <cell r="O155">
            <v>30</v>
          </cell>
          <cell r="P155">
            <v>6</v>
          </cell>
          <cell r="Q155">
            <v>36</v>
          </cell>
          <cell r="R155">
            <v>6</v>
          </cell>
          <cell r="S155">
            <v>3</v>
          </cell>
          <cell r="T155">
            <v>1</v>
          </cell>
        </row>
        <row r="156">
          <cell r="J156">
            <v>283051</v>
          </cell>
          <cell r="K156" t="str">
            <v>兵庫県食品国民健康保険組合</v>
          </cell>
          <cell r="L156">
            <v>61</v>
          </cell>
          <cell r="M156">
            <v>7</v>
          </cell>
          <cell r="N156">
            <v>3</v>
          </cell>
          <cell r="O156">
            <v>59</v>
          </cell>
          <cell r="P156">
            <v>13</v>
          </cell>
          <cell r="Q156">
            <v>76</v>
          </cell>
          <cell r="R156">
            <v>11</v>
          </cell>
          <cell r="S156">
            <v>4</v>
          </cell>
          <cell r="T156">
            <v>0</v>
          </cell>
        </row>
        <row r="157">
          <cell r="J157">
            <v>283069</v>
          </cell>
          <cell r="K157" t="str">
            <v>兵庫県歯科医師国民健康保険組合</v>
          </cell>
          <cell r="L157">
            <v>200</v>
          </cell>
          <cell r="M157">
            <v>20</v>
          </cell>
          <cell r="N157">
            <v>16</v>
          </cell>
          <cell r="O157">
            <v>193</v>
          </cell>
          <cell r="P157">
            <v>31</v>
          </cell>
          <cell r="Q157">
            <v>256</v>
          </cell>
          <cell r="R157">
            <v>36</v>
          </cell>
          <cell r="S157">
            <v>10</v>
          </cell>
          <cell r="T157">
            <v>5</v>
          </cell>
        </row>
        <row r="158">
          <cell r="J158">
            <v>283077</v>
          </cell>
          <cell r="K158" t="str">
            <v>兵庫県医師国民健康保険組合</v>
          </cell>
          <cell r="L158">
            <v>124</v>
          </cell>
          <cell r="M158">
            <v>11</v>
          </cell>
          <cell r="N158">
            <v>7</v>
          </cell>
          <cell r="O158">
            <v>121</v>
          </cell>
          <cell r="P158">
            <v>23</v>
          </cell>
          <cell r="Q158">
            <v>129</v>
          </cell>
          <cell r="R158">
            <v>27</v>
          </cell>
          <cell r="S158">
            <v>0</v>
          </cell>
          <cell r="T158">
            <v>0</v>
          </cell>
        </row>
        <row r="159">
          <cell r="J159">
            <v>283085</v>
          </cell>
          <cell r="K159" t="str">
            <v>兵庫県薬剤師国民健康保険組合</v>
          </cell>
          <cell r="L159">
            <v>35</v>
          </cell>
          <cell r="M159">
            <v>5</v>
          </cell>
          <cell r="N159">
            <v>4</v>
          </cell>
          <cell r="O159">
            <v>32</v>
          </cell>
          <cell r="P159">
            <v>4</v>
          </cell>
          <cell r="Q159">
            <v>32</v>
          </cell>
          <cell r="R159">
            <v>4</v>
          </cell>
          <cell r="S159">
            <v>0</v>
          </cell>
          <cell r="T159">
            <v>0</v>
          </cell>
        </row>
        <row r="160">
          <cell r="J160">
            <v>283093</v>
          </cell>
          <cell r="K160" t="str">
            <v>兵庫県建設国民健康保険組合</v>
          </cell>
          <cell r="L160">
            <v>2215</v>
          </cell>
          <cell r="M160">
            <v>326</v>
          </cell>
          <cell r="N160">
            <v>219</v>
          </cell>
          <cell r="O160">
            <v>2018</v>
          </cell>
          <cell r="P160">
            <v>403</v>
          </cell>
          <cell r="Q160">
            <v>2968</v>
          </cell>
          <cell r="R160">
            <v>453</v>
          </cell>
          <cell r="S160">
            <v>153</v>
          </cell>
          <cell r="T160">
            <v>41</v>
          </cell>
        </row>
        <row r="161">
          <cell r="J161">
            <v>284018</v>
          </cell>
          <cell r="K161" t="str">
            <v>神戸市東灘区</v>
          </cell>
          <cell r="L161">
            <v>1146</v>
          </cell>
          <cell r="M161">
            <v>136</v>
          </cell>
          <cell r="N161">
            <v>115</v>
          </cell>
          <cell r="O161">
            <v>734</v>
          </cell>
          <cell r="P161">
            <v>147</v>
          </cell>
          <cell r="Q161">
            <v>901</v>
          </cell>
          <cell r="R161">
            <v>141</v>
          </cell>
          <cell r="S161">
            <v>48</v>
          </cell>
          <cell r="T161">
            <v>12</v>
          </cell>
        </row>
        <row r="162">
          <cell r="J162">
            <v>284026</v>
          </cell>
          <cell r="K162" t="str">
            <v>神戸市灘区</v>
          </cell>
          <cell r="L162">
            <v>790</v>
          </cell>
          <cell r="M162">
            <v>93</v>
          </cell>
          <cell r="N162">
            <v>67</v>
          </cell>
          <cell r="O162">
            <v>519</v>
          </cell>
          <cell r="P162">
            <v>97</v>
          </cell>
          <cell r="Q162">
            <v>647</v>
          </cell>
          <cell r="R162">
            <v>108</v>
          </cell>
          <cell r="S162">
            <v>44</v>
          </cell>
          <cell r="T162">
            <v>7</v>
          </cell>
        </row>
        <row r="163">
          <cell r="J163">
            <v>284034</v>
          </cell>
          <cell r="K163" t="str">
            <v>神戸市中央区</v>
          </cell>
          <cell r="L163">
            <v>789</v>
          </cell>
          <cell r="M163">
            <v>86</v>
          </cell>
          <cell r="N163">
            <v>82</v>
          </cell>
          <cell r="O163">
            <v>478</v>
          </cell>
          <cell r="P163">
            <v>95</v>
          </cell>
          <cell r="Q163">
            <v>635</v>
          </cell>
          <cell r="R163">
            <v>112</v>
          </cell>
          <cell r="S163">
            <v>62</v>
          </cell>
          <cell r="T163">
            <v>14</v>
          </cell>
        </row>
        <row r="164">
          <cell r="J164">
            <v>284059</v>
          </cell>
          <cell r="K164" t="str">
            <v>神戸市兵庫区</v>
          </cell>
          <cell r="L164">
            <v>601</v>
          </cell>
          <cell r="M164">
            <v>60</v>
          </cell>
          <cell r="N164">
            <v>62</v>
          </cell>
          <cell r="O164">
            <v>360</v>
          </cell>
          <cell r="P164">
            <v>75</v>
          </cell>
          <cell r="Q164">
            <v>462</v>
          </cell>
          <cell r="R164">
            <v>77</v>
          </cell>
          <cell r="S164">
            <v>47</v>
          </cell>
          <cell r="T164">
            <v>7</v>
          </cell>
        </row>
        <row r="165">
          <cell r="J165">
            <v>284067</v>
          </cell>
          <cell r="K165" t="str">
            <v>神戸市長田区</v>
          </cell>
          <cell r="L165">
            <v>732</v>
          </cell>
          <cell r="M165">
            <v>71</v>
          </cell>
          <cell r="N165">
            <v>65</v>
          </cell>
          <cell r="O165">
            <v>460</v>
          </cell>
          <cell r="P165">
            <v>88</v>
          </cell>
          <cell r="Q165">
            <v>548</v>
          </cell>
          <cell r="R165">
            <v>94</v>
          </cell>
          <cell r="S165">
            <v>57</v>
          </cell>
          <cell r="T165">
            <v>15</v>
          </cell>
        </row>
        <row r="166">
          <cell r="J166">
            <v>284075</v>
          </cell>
          <cell r="K166" t="str">
            <v>神戸市須磨区</v>
          </cell>
          <cell r="L166">
            <v>504</v>
          </cell>
          <cell r="M166">
            <v>62</v>
          </cell>
          <cell r="N166">
            <v>54</v>
          </cell>
          <cell r="O166">
            <v>347</v>
          </cell>
          <cell r="P166">
            <v>81</v>
          </cell>
          <cell r="Q166">
            <v>356</v>
          </cell>
          <cell r="R166">
            <v>69</v>
          </cell>
          <cell r="S166">
            <v>31</v>
          </cell>
          <cell r="T166">
            <v>12</v>
          </cell>
        </row>
        <row r="167">
          <cell r="J167">
            <v>284083</v>
          </cell>
          <cell r="K167" t="str">
            <v>神戸市垂水区</v>
          </cell>
          <cell r="L167">
            <v>1463</v>
          </cell>
          <cell r="M167">
            <v>178</v>
          </cell>
          <cell r="N167">
            <v>148</v>
          </cell>
          <cell r="O167">
            <v>919</v>
          </cell>
          <cell r="P167">
            <v>179</v>
          </cell>
          <cell r="Q167">
            <v>1080</v>
          </cell>
          <cell r="R167">
            <v>191</v>
          </cell>
          <cell r="S167">
            <v>123</v>
          </cell>
          <cell r="T167">
            <v>41</v>
          </cell>
        </row>
        <row r="168">
          <cell r="J168">
            <v>284091</v>
          </cell>
          <cell r="K168" t="str">
            <v>神戸市北区</v>
          </cell>
          <cell r="L168">
            <v>1591</v>
          </cell>
          <cell r="M168">
            <v>164</v>
          </cell>
          <cell r="N168">
            <v>174</v>
          </cell>
          <cell r="O168">
            <v>1019</v>
          </cell>
          <cell r="P168">
            <v>210</v>
          </cell>
          <cell r="Q168">
            <v>1134</v>
          </cell>
          <cell r="R168">
            <v>205</v>
          </cell>
          <cell r="S168">
            <v>91</v>
          </cell>
          <cell r="T168">
            <v>21</v>
          </cell>
        </row>
        <row r="169">
          <cell r="J169">
            <v>284109</v>
          </cell>
          <cell r="K169" t="str">
            <v>神戸市須磨区北須磨地区</v>
          </cell>
          <cell r="L169">
            <v>745</v>
          </cell>
          <cell r="M169">
            <v>86</v>
          </cell>
          <cell r="N169">
            <v>74</v>
          </cell>
          <cell r="O169">
            <v>496</v>
          </cell>
          <cell r="P169">
            <v>89</v>
          </cell>
          <cell r="Q169">
            <v>564</v>
          </cell>
          <cell r="R169">
            <v>84</v>
          </cell>
          <cell r="S169">
            <v>82</v>
          </cell>
          <cell r="T169">
            <v>12</v>
          </cell>
        </row>
        <row r="170">
          <cell r="J170">
            <v>284117</v>
          </cell>
          <cell r="K170" t="str">
            <v>神戸市西区</v>
          </cell>
          <cell r="L170">
            <v>1975</v>
          </cell>
          <cell r="M170">
            <v>203</v>
          </cell>
          <cell r="N170">
            <v>227</v>
          </cell>
          <cell r="O170">
            <v>1204</v>
          </cell>
          <cell r="P170">
            <v>263</v>
          </cell>
          <cell r="Q170">
            <v>1392</v>
          </cell>
          <cell r="R170">
            <v>259</v>
          </cell>
          <cell r="S170">
            <v>123</v>
          </cell>
          <cell r="T170">
            <v>37</v>
          </cell>
        </row>
      </sheetData>
      <sheetData sheetId="1">
        <row r="19">
          <cell r="E19">
            <v>2854</v>
          </cell>
        </row>
        <row r="20">
          <cell r="E20">
            <v>279</v>
          </cell>
        </row>
        <row r="22">
          <cell r="E22">
            <v>242</v>
          </cell>
        </row>
        <row r="25">
          <cell r="E25">
            <v>1837</v>
          </cell>
        </row>
        <row r="26">
          <cell r="E26">
            <v>340</v>
          </cell>
        </row>
        <row r="28">
          <cell r="E28">
            <v>2303</v>
          </cell>
        </row>
        <row r="29">
          <cell r="E29">
            <v>288</v>
          </cell>
        </row>
        <row r="31">
          <cell r="E31">
            <v>1287</v>
          </cell>
        </row>
        <row r="32">
          <cell r="E32">
            <v>191</v>
          </cell>
        </row>
      </sheetData>
      <sheetData sheetId="2">
        <row r="19">
          <cell r="E19">
            <v>1208</v>
          </cell>
        </row>
        <row r="20">
          <cell r="E20">
            <v>95</v>
          </cell>
        </row>
        <row r="22">
          <cell r="E22">
            <v>195</v>
          </cell>
        </row>
        <row r="25">
          <cell r="E25">
            <v>831</v>
          </cell>
        </row>
        <row r="26">
          <cell r="E26">
            <v>189</v>
          </cell>
        </row>
        <row r="28">
          <cell r="E28">
            <v>1163</v>
          </cell>
        </row>
        <row r="29">
          <cell r="E29">
            <v>152</v>
          </cell>
        </row>
        <row r="31">
          <cell r="E31">
            <v>595</v>
          </cell>
        </row>
        <row r="32">
          <cell r="E32">
            <v>99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0"/>
  <sheetViews>
    <sheetView tabSelected="1" zoomScaleNormal="100" workbookViewId="0">
      <selection activeCell="E25" sqref="E25"/>
    </sheetView>
  </sheetViews>
  <sheetFormatPr defaultRowHeight="13.5" x14ac:dyDescent="0.15"/>
  <cols>
    <col min="1" max="1" width="8.5" style="27" customWidth="1"/>
    <col min="2" max="2" width="32.625" style="28" customWidth="1"/>
    <col min="3" max="4" width="11.5" style="1" customWidth="1"/>
    <col min="5" max="5" width="11.5" style="2" customWidth="1"/>
    <col min="6" max="6" width="11.5" style="1" customWidth="1"/>
    <col min="7" max="8" width="11.5" style="2" customWidth="1"/>
    <col min="9" max="10" width="11.5" style="1" customWidth="1"/>
    <col min="11" max="11" width="11.5" style="2" customWidth="1"/>
    <col min="12" max="13" width="11.5" style="1" customWidth="1"/>
    <col min="14" max="14" width="11.5" style="2" customWidth="1"/>
    <col min="15" max="16" width="11.5" style="1" customWidth="1"/>
    <col min="17" max="17" width="11.5" style="28" customWidth="1"/>
    <col min="18" max="256" width="9" style="4"/>
    <col min="257" max="257" width="8.5" style="4" customWidth="1"/>
    <col min="258" max="258" width="32.625" style="4" customWidth="1"/>
    <col min="259" max="273" width="11.5" style="4" customWidth="1"/>
    <col min="274" max="512" width="9" style="4"/>
    <col min="513" max="513" width="8.5" style="4" customWidth="1"/>
    <col min="514" max="514" width="32.625" style="4" customWidth="1"/>
    <col min="515" max="529" width="11.5" style="4" customWidth="1"/>
    <col min="530" max="768" width="9" style="4"/>
    <col min="769" max="769" width="8.5" style="4" customWidth="1"/>
    <col min="770" max="770" width="32.625" style="4" customWidth="1"/>
    <col min="771" max="785" width="11.5" style="4" customWidth="1"/>
    <col min="786" max="1024" width="9" style="4"/>
    <col min="1025" max="1025" width="8.5" style="4" customWidth="1"/>
    <col min="1026" max="1026" width="32.625" style="4" customWidth="1"/>
    <col min="1027" max="1041" width="11.5" style="4" customWidth="1"/>
    <col min="1042" max="1280" width="9" style="4"/>
    <col min="1281" max="1281" width="8.5" style="4" customWidth="1"/>
    <col min="1282" max="1282" width="32.625" style="4" customWidth="1"/>
    <col min="1283" max="1297" width="11.5" style="4" customWidth="1"/>
    <col min="1298" max="1536" width="9" style="4"/>
    <col min="1537" max="1537" width="8.5" style="4" customWidth="1"/>
    <col min="1538" max="1538" width="32.625" style="4" customWidth="1"/>
    <col min="1539" max="1553" width="11.5" style="4" customWidth="1"/>
    <col min="1554" max="1792" width="9" style="4"/>
    <col min="1793" max="1793" width="8.5" style="4" customWidth="1"/>
    <col min="1794" max="1794" width="32.625" style="4" customWidth="1"/>
    <col min="1795" max="1809" width="11.5" style="4" customWidth="1"/>
    <col min="1810" max="2048" width="9" style="4"/>
    <col min="2049" max="2049" width="8.5" style="4" customWidth="1"/>
    <col min="2050" max="2050" width="32.625" style="4" customWidth="1"/>
    <col min="2051" max="2065" width="11.5" style="4" customWidth="1"/>
    <col min="2066" max="2304" width="9" style="4"/>
    <col min="2305" max="2305" width="8.5" style="4" customWidth="1"/>
    <col min="2306" max="2306" width="32.625" style="4" customWidth="1"/>
    <col min="2307" max="2321" width="11.5" style="4" customWidth="1"/>
    <col min="2322" max="2560" width="9" style="4"/>
    <col min="2561" max="2561" width="8.5" style="4" customWidth="1"/>
    <col min="2562" max="2562" width="32.625" style="4" customWidth="1"/>
    <col min="2563" max="2577" width="11.5" style="4" customWidth="1"/>
    <col min="2578" max="2816" width="9" style="4"/>
    <col min="2817" max="2817" width="8.5" style="4" customWidth="1"/>
    <col min="2818" max="2818" width="32.625" style="4" customWidth="1"/>
    <col min="2819" max="2833" width="11.5" style="4" customWidth="1"/>
    <col min="2834" max="3072" width="9" style="4"/>
    <col min="3073" max="3073" width="8.5" style="4" customWidth="1"/>
    <col min="3074" max="3074" width="32.625" style="4" customWidth="1"/>
    <col min="3075" max="3089" width="11.5" style="4" customWidth="1"/>
    <col min="3090" max="3328" width="9" style="4"/>
    <col min="3329" max="3329" width="8.5" style="4" customWidth="1"/>
    <col min="3330" max="3330" width="32.625" style="4" customWidth="1"/>
    <col min="3331" max="3345" width="11.5" style="4" customWidth="1"/>
    <col min="3346" max="3584" width="9" style="4"/>
    <col min="3585" max="3585" width="8.5" style="4" customWidth="1"/>
    <col min="3586" max="3586" width="32.625" style="4" customWidth="1"/>
    <col min="3587" max="3601" width="11.5" style="4" customWidth="1"/>
    <col min="3602" max="3840" width="9" style="4"/>
    <col min="3841" max="3841" width="8.5" style="4" customWidth="1"/>
    <col min="3842" max="3842" width="32.625" style="4" customWidth="1"/>
    <col min="3843" max="3857" width="11.5" style="4" customWidth="1"/>
    <col min="3858" max="4096" width="9" style="4"/>
    <col min="4097" max="4097" width="8.5" style="4" customWidth="1"/>
    <col min="4098" max="4098" width="32.625" style="4" customWidth="1"/>
    <col min="4099" max="4113" width="11.5" style="4" customWidth="1"/>
    <col min="4114" max="4352" width="9" style="4"/>
    <col min="4353" max="4353" width="8.5" style="4" customWidth="1"/>
    <col min="4354" max="4354" width="32.625" style="4" customWidth="1"/>
    <col min="4355" max="4369" width="11.5" style="4" customWidth="1"/>
    <col min="4370" max="4608" width="9" style="4"/>
    <col min="4609" max="4609" width="8.5" style="4" customWidth="1"/>
    <col min="4610" max="4610" width="32.625" style="4" customWidth="1"/>
    <col min="4611" max="4625" width="11.5" style="4" customWidth="1"/>
    <col min="4626" max="4864" width="9" style="4"/>
    <col min="4865" max="4865" width="8.5" style="4" customWidth="1"/>
    <col min="4866" max="4866" width="32.625" style="4" customWidth="1"/>
    <col min="4867" max="4881" width="11.5" style="4" customWidth="1"/>
    <col min="4882" max="5120" width="9" style="4"/>
    <col min="5121" max="5121" width="8.5" style="4" customWidth="1"/>
    <col min="5122" max="5122" width="32.625" style="4" customWidth="1"/>
    <col min="5123" max="5137" width="11.5" style="4" customWidth="1"/>
    <col min="5138" max="5376" width="9" style="4"/>
    <col min="5377" max="5377" width="8.5" style="4" customWidth="1"/>
    <col min="5378" max="5378" width="32.625" style="4" customWidth="1"/>
    <col min="5379" max="5393" width="11.5" style="4" customWidth="1"/>
    <col min="5394" max="5632" width="9" style="4"/>
    <col min="5633" max="5633" width="8.5" style="4" customWidth="1"/>
    <col min="5634" max="5634" width="32.625" style="4" customWidth="1"/>
    <col min="5635" max="5649" width="11.5" style="4" customWidth="1"/>
    <col min="5650" max="5888" width="9" style="4"/>
    <col min="5889" max="5889" width="8.5" style="4" customWidth="1"/>
    <col min="5890" max="5890" width="32.625" style="4" customWidth="1"/>
    <col min="5891" max="5905" width="11.5" style="4" customWidth="1"/>
    <col min="5906" max="6144" width="9" style="4"/>
    <col min="6145" max="6145" width="8.5" style="4" customWidth="1"/>
    <col min="6146" max="6146" width="32.625" style="4" customWidth="1"/>
    <col min="6147" max="6161" width="11.5" style="4" customWidth="1"/>
    <col min="6162" max="6400" width="9" style="4"/>
    <col min="6401" max="6401" width="8.5" style="4" customWidth="1"/>
    <col min="6402" max="6402" width="32.625" style="4" customWidth="1"/>
    <col min="6403" max="6417" width="11.5" style="4" customWidth="1"/>
    <col min="6418" max="6656" width="9" style="4"/>
    <col min="6657" max="6657" width="8.5" style="4" customWidth="1"/>
    <col min="6658" max="6658" width="32.625" style="4" customWidth="1"/>
    <col min="6659" max="6673" width="11.5" style="4" customWidth="1"/>
    <col min="6674" max="6912" width="9" style="4"/>
    <col min="6913" max="6913" width="8.5" style="4" customWidth="1"/>
    <col min="6914" max="6914" width="32.625" style="4" customWidth="1"/>
    <col min="6915" max="6929" width="11.5" style="4" customWidth="1"/>
    <col min="6930" max="7168" width="9" style="4"/>
    <col min="7169" max="7169" width="8.5" style="4" customWidth="1"/>
    <col min="7170" max="7170" width="32.625" style="4" customWidth="1"/>
    <col min="7171" max="7185" width="11.5" style="4" customWidth="1"/>
    <col min="7186" max="7424" width="9" style="4"/>
    <col min="7425" max="7425" width="8.5" style="4" customWidth="1"/>
    <col min="7426" max="7426" width="32.625" style="4" customWidth="1"/>
    <col min="7427" max="7441" width="11.5" style="4" customWidth="1"/>
    <col min="7442" max="7680" width="9" style="4"/>
    <col min="7681" max="7681" width="8.5" style="4" customWidth="1"/>
    <col min="7682" max="7682" width="32.625" style="4" customWidth="1"/>
    <col min="7683" max="7697" width="11.5" style="4" customWidth="1"/>
    <col min="7698" max="7936" width="9" style="4"/>
    <col min="7937" max="7937" width="8.5" style="4" customWidth="1"/>
    <col min="7938" max="7938" width="32.625" style="4" customWidth="1"/>
    <col min="7939" max="7953" width="11.5" style="4" customWidth="1"/>
    <col min="7954" max="8192" width="9" style="4"/>
    <col min="8193" max="8193" width="8.5" style="4" customWidth="1"/>
    <col min="8194" max="8194" width="32.625" style="4" customWidth="1"/>
    <col min="8195" max="8209" width="11.5" style="4" customWidth="1"/>
    <col min="8210" max="8448" width="9" style="4"/>
    <col min="8449" max="8449" width="8.5" style="4" customWidth="1"/>
    <col min="8450" max="8450" width="32.625" style="4" customWidth="1"/>
    <col min="8451" max="8465" width="11.5" style="4" customWidth="1"/>
    <col min="8466" max="8704" width="9" style="4"/>
    <col min="8705" max="8705" width="8.5" style="4" customWidth="1"/>
    <col min="8706" max="8706" width="32.625" style="4" customWidth="1"/>
    <col min="8707" max="8721" width="11.5" style="4" customWidth="1"/>
    <col min="8722" max="8960" width="9" style="4"/>
    <col min="8961" max="8961" width="8.5" style="4" customWidth="1"/>
    <col min="8962" max="8962" width="32.625" style="4" customWidth="1"/>
    <col min="8963" max="8977" width="11.5" style="4" customWidth="1"/>
    <col min="8978" max="9216" width="9" style="4"/>
    <col min="9217" max="9217" width="8.5" style="4" customWidth="1"/>
    <col min="9218" max="9218" width="32.625" style="4" customWidth="1"/>
    <col min="9219" max="9233" width="11.5" style="4" customWidth="1"/>
    <col min="9234" max="9472" width="9" style="4"/>
    <col min="9473" max="9473" width="8.5" style="4" customWidth="1"/>
    <col min="9474" max="9474" width="32.625" style="4" customWidth="1"/>
    <col min="9475" max="9489" width="11.5" style="4" customWidth="1"/>
    <col min="9490" max="9728" width="9" style="4"/>
    <col min="9729" max="9729" width="8.5" style="4" customWidth="1"/>
    <col min="9730" max="9730" width="32.625" style="4" customWidth="1"/>
    <col min="9731" max="9745" width="11.5" style="4" customWidth="1"/>
    <col min="9746" max="9984" width="9" style="4"/>
    <col min="9985" max="9985" width="8.5" style="4" customWidth="1"/>
    <col min="9986" max="9986" width="32.625" style="4" customWidth="1"/>
    <col min="9987" max="10001" width="11.5" style="4" customWidth="1"/>
    <col min="10002" max="10240" width="9" style="4"/>
    <col min="10241" max="10241" width="8.5" style="4" customWidth="1"/>
    <col min="10242" max="10242" width="32.625" style="4" customWidth="1"/>
    <col min="10243" max="10257" width="11.5" style="4" customWidth="1"/>
    <col min="10258" max="10496" width="9" style="4"/>
    <col min="10497" max="10497" width="8.5" style="4" customWidth="1"/>
    <col min="10498" max="10498" width="32.625" style="4" customWidth="1"/>
    <col min="10499" max="10513" width="11.5" style="4" customWidth="1"/>
    <col min="10514" max="10752" width="9" style="4"/>
    <col min="10753" max="10753" width="8.5" style="4" customWidth="1"/>
    <col min="10754" max="10754" width="32.625" style="4" customWidth="1"/>
    <col min="10755" max="10769" width="11.5" style="4" customWidth="1"/>
    <col min="10770" max="11008" width="9" style="4"/>
    <col min="11009" max="11009" width="8.5" style="4" customWidth="1"/>
    <col min="11010" max="11010" width="32.625" style="4" customWidth="1"/>
    <col min="11011" max="11025" width="11.5" style="4" customWidth="1"/>
    <col min="11026" max="11264" width="9" style="4"/>
    <col min="11265" max="11265" width="8.5" style="4" customWidth="1"/>
    <col min="11266" max="11266" width="32.625" style="4" customWidth="1"/>
    <col min="11267" max="11281" width="11.5" style="4" customWidth="1"/>
    <col min="11282" max="11520" width="9" style="4"/>
    <col min="11521" max="11521" width="8.5" style="4" customWidth="1"/>
    <col min="11522" max="11522" width="32.625" style="4" customWidth="1"/>
    <col min="11523" max="11537" width="11.5" style="4" customWidth="1"/>
    <col min="11538" max="11776" width="9" style="4"/>
    <col min="11777" max="11777" width="8.5" style="4" customWidth="1"/>
    <col min="11778" max="11778" width="32.625" style="4" customWidth="1"/>
    <col min="11779" max="11793" width="11.5" style="4" customWidth="1"/>
    <col min="11794" max="12032" width="9" style="4"/>
    <col min="12033" max="12033" width="8.5" style="4" customWidth="1"/>
    <col min="12034" max="12034" width="32.625" style="4" customWidth="1"/>
    <col min="12035" max="12049" width="11.5" style="4" customWidth="1"/>
    <col min="12050" max="12288" width="9" style="4"/>
    <col min="12289" max="12289" width="8.5" style="4" customWidth="1"/>
    <col min="12290" max="12290" width="32.625" style="4" customWidth="1"/>
    <col min="12291" max="12305" width="11.5" style="4" customWidth="1"/>
    <col min="12306" max="12544" width="9" style="4"/>
    <col min="12545" max="12545" width="8.5" style="4" customWidth="1"/>
    <col min="12546" max="12546" width="32.625" style="4" customWidth="1"/>
    <col min="12547" max="12561" width="11.5" style="4" customWidth="1"/>
    <col min="12562" max="12800" width="9" style="4"/>
    <col min="12801" max="12801" width="8.5" style="4" customWidth="1"/>
    <col min="12802" max="12802" width="32.625" style="4" customWidth="1"/>
    <col min="12803" max="12817" width="11.5" style="4" customWidth="1"/>
    <col min="12818" max="13056" width="9" style="4"/>
    <col min="13057" max="13057" width="8.5" style="4" customWidth="1"/>
    <col min="13058" max="13058" width="32.625" style="4" customWidth="1"/>
    <col min="13059" max="13073" width="11.5" style="4" customWidth="1"/>
    <col min="13074" max="13312" width="9" style="4"/>
    <col min="13313" max="13313" width="8.5" style="4" customWidth="1"/>
    <col min="13314" max="13314" width="32.625" style="4" customWidth="1"/>
    <col min="13315" max="13329" width="11.5" style="4" customWidth="1"/>
    <col min="13330" max="13568" width="9" style="4"/>
    <col min="13569" max="13569" width="8.5" style="4" customWidth="1"/>
    <col min="13570" max="13570" width="32.625" style="4" customWidth="1"/>
    <col min="13571" max="13585" width="11.5" style="4" customWidth="1"/>
    <col min="13586" max="13824" width="9" style="4"/>
    <col min="13825" max="13825" width="8.5" style="4" customWidth="1"/>
    <col min="13826" max="13826" width="32.625" style="4" customWidth="1"/>
    <col min="13827" max="13841" width="11.5" style="4" customWidth="1"/>
    <col min="13842" max="14080" width="9" style="4"/>
    <col min="14081" max="14081" width="8.5" style="4" customWidth="1"/>
    <col min="14082" max="14082" width="32.625" style="4" customWidth="1"/>
    <col min="14083" max="14097" width="11.5" style="4" customWidth="1"/>
    <col min="14098" max="14336" width="9" style="4"/>
    <col min="14337" max="14337" width="8.5" style="4" customWidth="1"/>
    <col min="14338" max="14338" width="32.625" style="4" customWidth="1"/>
    <col min="14339" max="14353" width="11.5" style="4" customWidth="1"/>
    <col min="14354" max="14592" width="9" style="4"/>
    <col min="14593" max="14593" width="8.5" style="4" customWidth="1"/>
    <col min="14594" max="14594" width="32.625" style="4" customWidth="1"/>
    <col min="14595" max="14609" width="11.5" style="4" customWidth="1"/>
    <col min="14610" max="14848" width="9" style="4"/>
    <col min="14849" max="14849" width="8.5" style="4" customWidth="1"/>
    <col min="14850" max="14850" width="32.625" style="4" customWidth="1"/>
    <col min="14851" max="14865" width="11.5" style="4" customWidth="1"/>
    <col min="14866" max="15104" width="9" style="4"/>
    <col min="15105" max="15105" width="8.5" style="4" customWidth="1"/>
    <col min="15106" max="15106" width="32.625" style="4" customWidth="1"/>
    <col min="15107" max="15121" width="11.5" style="4" customWidth="1"/>
    <col min="15122" max="15360" width="9" style="4"/>
    <col min="15361" max="15361" width="8.5" style="4" customWidth="1"/>
    <col min="15362" max="15362" width="32.625" style="4" customWidth="1"/>
    <col min="15363" max="15377" width="11.5" style="4" customWidth="1"/>
    <col min="15378" max="15616" width="9" style="4"/>
    <col min="15617" max="15617" width="8.5" style="4" customWidth="1"/>
    <col min="15618" max="15618" width="32.625" style="4" customWidth="1"/>
    <col min="15619" max="15633" width="11.5" style="4" customWidth="1"/>
    <col min="15634" max="15872" width="9" style="4"/>
    <col min="15873" max="15873" width="8.5" style="4" customWidth="1"/>
    <col min="15874" max="15874" width="32.625" style="4" customWidth="1"/>
    <col min="15875" max="15889" width="11.5" style="4" customWidth="1"/>
    <col min="15890" max="16128" width="9" style="4"/>
    <col min="16129" max="16129" width="8.5" style="4" customWidth="1"/>
    <col min="16130" max="16130" width="32.625" style="4" customWidth="1"/>
    <col min="16131" max="16145" width="11.5" style="4" customWidth="1"/>
    <col min="16146" max="16384" width="9" style="4"/>
  </cols>
  <sheetData>
    <row r="1" spans="1:17" x14ac:dyDescent="0.15">
      <c r="A1" s="48" t="s">
        <v>0</v>
      </c>
      <c r="B1" s="48"/>
      <c r="Q1" s="3"/>
    </row>
    <row r="2" spans="1:17" x14ac:dyDescent="0.15">
      <c r="A2" s="60" t="s">
        <v>1</v>
      </c>
      <c r="B2" s="61"/>
      <c r="C2" s="63" t="s">
        <v>2</v>
      </c>
      <c r="D2" s="64"/>
      <c r="E2" s="64"/>
      <c r="F2" s="64"/>
      <c r="G2" s="64"/>
      <c r="H2" s="65"/>
      <c r="I2" s="66" t="s">
        <v>3</v>
      </c>
      <c r="J2" s="67"/>
      <c r="K2" s="68"/>
      <c r="L2" s="63" t="s">
        <v>4</v>
      </c>
      <c r="M2" s="64"/>
      <c r="N2" s="64"/>
      <c r="O2" s="64"/>
      <c r="P2" s="64"/>
      <c r="Q2" s="65"/>
    </row>
    <row r="3" spans="1:17" s="9" customFormat="1" x14ac:dyDescent="0.15">
      <c r="A3" s="61"/>
      <c r="B3" s="61"/>
      <c r="C3" s="5">
        <v>15</v>
      </c>
      <c r="D3" s="5">
        <v>16</v>
      </c>
      <c r="E3" s="6">
        <v>17</v>
      </c>
      <c r="F3" s="5">
        <v>18</v>
      </c>
      <c r="G3" s="6">
        <v>19</v>
      </c>
      <c r="H3" s="6">
        <v>20</v>
      </c>
      <c r="I3" s="5">
        <v>21</v>
      </c>
      <c r="J3" s="7">
        <v>22</v>
      </c>
      <c r="K3" s="8">
        <v>23</v>
      </c>
      <c r="L3" s="7">
        <v>24</v>
      </c>
      <c r="M3" s="7">
        <v>25</v>
      </c>
      <c r="N3" s="8">
        <v>26</v>
      </c>
      <c r="O3" s="7">
        <v>27</v>
      </c>
      <c r="P3" s="7">
        <v>28</v>
      </c>
      <c r="Q3" s="8">
        <v>29</v>
      </c>
    </row>
    <row r="4" spans="1:17" ht="13.5" customHeight="1" x14ac:dyDescent="0.15">
      <c r="A4" s="61"/>
      <c r="B4" s="61"/>
      <c r="C4" s="54" t="s">
        <v>5</v>
      </c>
      <c r="D4" s="69" t="s">
        <v>6</v>
      </c>
      <c r="E4" s="70"/>
      <c r="F4" s="50" t="s">
        <v>7</v>
      </c>
      <c r="G4" s="51"/>
      <c r="H4" s="73" t="s">
        <v>8</v>
      </c>
      <c r="I4" s="54" t="s">
        <v>9</v>
      </c>
      <c r="J4" s="50" t="s">
        <v>10</v>
      </c>
      <c r="K4" s="51"/>
      <c r="L4" s="54" t="s">
        <v>11</v>
      </c>
      <c r="M4" s="57" t="s">
        <v>12</v>
      </c>
      <c r="N4" s="54" t="s">
        <v>13</v>
      </c>
      <c r="O4" s="50" t="s">
        <v>14</v>
      </c>
      <c r="P4" s="57" t="s">
        <v>15</v>
      </c>
      <c r="Q4" s="76" t="s">
        <v>16</v>
      </c>
    </row>
    <row r="5" spans="1:17" ht="13.5" customHeight="1" x14ac:dyDescent="0.15">
      <c r="A5" s="61"/>
      <c r="B5" s="61"/>
      <c r="C5" s="55"/>
      <c r="D5" s="71"/>
      <c r="E5" s="72"/>
      <c r="F5" s="52"/>
      <c r="G5" s="53"/>
      <c r="H5" s="74"/>
      <c r="I5" s="55"/>
      <c r="J5" s="52"/>
      <c r="K5" s="53"/>
      <c r="L5" s="55"/>
      <c r="M5" s="58"/>
      <c r="N5" s="55"/>
      <c r="O5" s="52"/>
      <c r="P5" s="58"/>
      <c r="Q5" s="76"/>
    </row>
    <row r="6" spans="1:17" x14ac:dyDescent="0.15">
      <c r="A6" s="61"/>
      <c r="B6" s="61"/>
      <c r="C6" s="55"/>
      <c r="D6" s="71"/>
      <c r="E6" s="72"/>
      <c r="F6" s="52"/>
      <c r="G6" s="53"/>
      <c r="H6" s="74"/>
      <c r="I6" s="55"/>
      <c r="J6" s="52"/>
      <c r="K6" s="53"/>
      <c r="L6" s="55"/>
      <c r="M6" s="58"/>
      <c r="N6" s="55"/>
      <c r="O6" s="52"/>
      <c r="P6" s="58"/>
      <c r="Q6" s="76"/>
    </row>
    <row r="7" spans="1:17" s="9" customFormat="1" ht="27" x14ac:dyDescent="0.15">
      <c r="A7" s="62"/>
      <c r="B7" s="62"/>
      <c r="C7" s="56"/>
      <c r="D7" s="10"/>
      <c r="E7" s="11" t="s">
        <v>17</v>
      </c>
      <c r="F7" s="12"/>
      <c r="G7" s="13" t="s">
        <v>18</v>
      </c>
      <c r="H7" s="75"/>
      <c r="I7" s="56"/>
      <c r="J7" s="12"/>
      <c r="K7" s="13" t="s">
        <v>18</v>
      </c>
      <c r="L7" s="56"/>
      <c r="M7" s="59"/>
      <c r="N7" s="56"/>
      <c r="O7" s="77"/>
      <c r="P7" s="59"/>
      <c r="Q7" s="76"/>
    </row>
    <row r="8" spans="1:17" x14ac:dyDescent="0.15">
      <c r="A8" s="48" t="s">
        <v>19</v>
      </c>
      <c r="B8" s="49"/>
      <c r="C8" s="14">
        <f>SUM(C9:C55)</f>
        <v>34061</v>
      </c>
      <c r="D8" s="14">
        <f>SUM(D9:D55)</f>
        <v>3556</v>
      </c>
      <c r="E8" s="15">
        <f>IF(C8=0,"0.0%",D8/C8)</f>
        <v>0.10440092774727694</v>
      </c>
      <c r="F8" s="14">
        <f>SUM(F9:F55)</f>
        <v>2807</v>
      </c>
      <c r="G8" s="15">
        <f>IF(C8=0,"0.0%",F8/C8)</f>
        <v>8.24109685564135E-2</v>
      </c>
      <c r="H8" s="15">
        <f>IF(C8=0,"0.0%",(D8+F8)/C8)</f>
        <v>0.18681189630369044</v>
      </c>
      <c r="I8" s="14">
        <f>SUM(I9:I55)</f>
        <v>21293</v>
      </c>
      <c r="J8" s="14">
        <f>SUM(J9:J55)</f>
        <v>3663</v>
      </c>
      <c r="K8" s="15">
        <f>IF(I8=0,"0.0%",J8/I8)</f>
        <v>0.17202836612971398</v>
      </c>
      <c r="L8" s="14">
        <f>SUM(L9:L55)</f>
        <v>23754</v>
      </c>
      <c r="M8" s="14">
        <f>SUM(M9:M55)</f>
        <v>3633</v>
      </c>
      <c r="N8" s="15">
        <f>IF(L8=0,"0.0%",M8/L8)</f>
        <v>0.15294266228845668</v>
      </c>
      <c r="O8" s="14">
        <f>SUM(O9:O55)</f>
        <v>5466</v>
      </c>
      <c r="P8" s="14">
        <f>SUM(P9:P55)</f>
        <v>1056</v>
      </c>
      <c r="Q8" s="16">
        <f t="shared" ref="Q8:Q54" si="0">IF(O8=0,"0.0%",P8/O8)</f>
        <v>0.19319429198682767</v>
      </c>
    </row>
    <row r="9" spans="1:17" x14ac:dyDescent="0.15">
      <c r="A9" s="17">
        <v>284000</v>
      </c>
      <c r="B9" s="18" t="s">
        <v>20</v>
      </c>
      <c r="C9" s="14">
        <f>SUM('[1]貼付（TKCA014）'!L49:L58)</f>
        <v>7311</v>
      </c>
      <c r="D9" s="14">
        <f>SUM('[1]貼付（TKCA014）'!M49:M58)</f>
        <v>870</v>
      </c>
      <c r="E9" s="15">
        <f t="shared" ref="E9:E55" si="1">IF(C9=0,"0.0%",D9/C9)</f>
        <v>0.11899876897825194</v>
      </c>
      <c r="F9" s="14">
        <f>SUM('[1]貼付（TKCA014）'!N49:N58)</f>
        <v>583</v>
      </c>
      <c r="G9" s="15">
        <f t="shared" ref="G9:G55" si="2">IF(C9=0,"0.0%",F9/C9)</f>
        <v>7.9742853234851599E-2</v>
      </c>
      <c r="H9" s="15">
        <f>IF(C9=0,"0.0%",(D9+F9)/C9)</f>
        <v>0.19874162221310354</v>
      </c>
      <c r="I9" s="14">
        <f>SUM('[1]貼付（TKCA014）'!O49:O58)</f>
        <v>4531</v>
      </c>
      <c r="J9" s="14">
        <f>SUM('[1]貼付（TKCA014）'!P49:P58)</f>
        <v>801</v>
      </c>
      <c r="K9" s="15">
        <f t="shared" ref="K9:K55" si="3">IF(I9=0,"0.0%",J9/I9)</f>
        <v>0.17678216729198853</v>
      </c>
      <c r="L9" s="14">
        <f>SUM('[1]貼付（TKCA014）'!Q49:Q58)</f>
        <v>5038</v>
      </c>
      <c r="M9" s="14">
        <f>SUM('[1]貼付（TKCA014）'!R49:R58)</f>
        <v>797</v>
      </c>
      <c r="N9" s="15">
        <f t="shared" ref="N9:N55" si="4">IF(L9=0,"0.0%",M9/L9)</f>
        <v>0.15819769749900756</v>
      </c>
      <c r="O9" s="14">
        <f>SUM('[1]貼付（TKCA014）'!S49:S58)</f>
        <v>429</v>
      </c>
      <c r="P9" s="14">
        <f>SUM('[1]貼付（TKCA014）'!T49:T58)</f>
        <v>109</v>
      </c>
      <c r="Q9" s="16">
        <f t="shared" si="0"/>
        <v>0.25407925407925408</v>
      </c>
    </row>
    <row r="10" spans="1:17" x14ac:dyDescent="0.15">
      <c r="A10" s="17">
        <v>280024</v>
      </c>
      <c r="B10" s="18" t="s">
        <v>21</v>
      </c>
      <c r="C10" s="19">
        <f>VLOOKUP(A10,'[1]貼付（TKCA014）'!$J$2:$T$59,3,FALSE)</f>
        <v>3469</v>
      </c>
      <c r="D10" s="19">
        <f>VLOOKUP(A10,'[1]貼付（TKCA014）'!$J$2:$T$59,4,FALSE)</f>
        <v>307</v>
      </c>
      <c r="E10" s="15">
        <f t="shared" si="1"/>
        <v>8.849812626117036E-2</v>
      </c>
      <c r="F10" s="19">
        <f>VLOOKUP(A10,'[1]貼付（TKCA014）'!$J$2:$T$59,5,FALSE)</f>
        <v>310</v>
      </c>
      <c r="G10" s="15">
        <f t="shared" si="2"/>
        <v>8.9362928797924471E-2</v>
      </c>
      <c r="H10" s="15">
        <f t="shared" ref="H10:H55" si="5">IF(C10=0,"0.0%",(D10+F10)/C10)</f>
        <v>0.17786105505909483</v>
      </c>
      <c r="I10" s="19">
        <f>VLOOKUP(A10,'[1]貼付（TKCA014）'!$J$2:$T$59,6,FALSE)</f>
        <v>1732</v>
      </c>
      <c r="J10" s="19">
        <f>VLOOKUP(A10,'[1]貼付（TKCA014）'!$J$2:$T$59,7,FALSE)</f>
        <v>289</v>
      </c>
      <c r="K10" s="15">
        <f t="shared" si="3"/>
        <v>0.16685912240184758</v>
      </c>
      <c r="L10" s="19">
        <f>VLOOKUP(A10,'[1]貼付（TKCA014）'!$J$2:$T$59,8,FALSE)</f>
        <v>1895</v>
      </c>
      <c r="M10" s="19">
        <f>VLOOKUP(A10,'[1]貼付（TKCA014）'!$J$2:$T$59,9,FALSE)</f>
        <v>283</v>
      </c>
      <c r="N10" s="15">
        <f t="shared" si="4"/>
        <v>0.14934036939313985</v>
      </c>
      <c r="O10" s="19">
        <f>VLOOKUP(A10,'[1]貼付（TKCA014）'!$J$2:$T$59,10,FALSE)</f>
        <v>187</v>
      </c>
      <c r="P10" s="19">
        <f>VLOOKUP(A10,'[1]貼付（TKCA014）'!$J$2:$T$59,11,FALSE)</f>
        <v>53</v>
      </c>
      <c r="Q10" s="16">
        <f t="shared" si="0"/>
        <v>0.28342245989304815</v>
      </c>
    </row>
    <row r="11" spans="1:17" s="25" customFormat="1" x14ac:dyDescent="0.15">
      <c r="A11" s="20">
        <v>280032</v>
      </c>
      <c r="B11" s="21" t="s">
        <v>22</v>
      </c>
      <c r="C11" s="22">
        <f>'[1]貼付（尼崎市、男性）'!E19</f>
        <v>2854</v>
      </c>
      <c r="D11" s="22">
        <f>'[1]貼付（尼崎市、男性）'!E20</f>
        <v>279</v>
      </c>
      <c r="E11" s="23">
        <f t="shared" si="1"/>
        <v>9.7757533286615281E-2</v>
      </c>
      <c r="F11" s="22">
        <f>'[1]貼付（尼崎市、男性）'!E22</f>
        <v>242</v>
      </c>
      <c r="G11" s="23">
        <f t="shared" si="2"/>
        <v>8.4793272599859845E-2</v>
      </c>
      <c r="H11" s="23">
        <f t="shared" si="5"/>
        <v>0.18255080588647513</v>
      </c>
      <c r="I11" s="22">
        <f>'[1]貼付（尼崎市、男性）'!E25</f>
        <v>1837</v>
      </c>
      <c r="J11" s="22">
        <f>'[1]貼付（尼崎市、男性）'!E26</f>
        <v>340</v>
      </c>
      <c r="K11" s="23">
        <f t="shared" si="3"/>
        <v>0.18508437670114317</v>
      </c>
      <c r="L11" s="22">
        <f>'[1]貼付（尼崎市、男性）'!E28</f>
        <v>2303</v>
      </c>
      <c r="M11" s="22">
        <f>'[1]貼付（尼崎市、男性）'!E29</f>
        <v>288</v>
      </c>
      <c r="N11" s="23">
        <f t="shared" si="4"/>
        <v>0.12505427702996091</v>
      </c>
      <c r="O11" s="22">
        <f>'[1]貼付（尼崎市、男性）'!E31</f>
        <v>1287</v>
      </c>
      <c r="P11" s="22">
        <f>'[1]貼付（尼崎市、男性）'!E32</f>
        <v>191</v>
      </c>
      <c r="Q11" s="24">
        <f t="shared" si="0"/>
        <v>0.14840714840714841</v>
      </c>
    </row>
    <row r="12" spans="1:17" s="25" customFormat="1" x14ac:dyDescent="0.15">
      <c r="A12" s="20">
        <v>280040</v>
      </c>
      <c r="B12" s="21" t="s">
        <v>23</v>
      </c>
      <c r="C12" s="19">
        <f>VLOOKUP(A12,'[1]貼付（TKCA014）'!$J$2:$T$59,3,FALSE)</f>
        <v>1278</v>
      </c>
      <c r="D12" s="19">
        <f>VLOOKUP(A12,'[1]貼付（TKCA014）'!$J$2:$T$59,4,FALSE)</f>
        <v>104</v>
      </c>
      <c r="E12" s="15">
        <f t="shared" si="1"/>
        <v>8.1377151799687006E-2</v>
      </c>
      <c r="F12" s="19">
        <f>VLOOKUP(A12,'[1]貼付（TKCA014）'!$J$2:$T$59,5,FALSE)</f>
        <v>102</v>
      </c>
      <c r="G12" s="15">
        <f t="shared" si="2"/>
        <v>7.9812206572769953E-2</v>
      </c>
      <c r="H12" s="15">
        <f t="shared" si="5"/>
        <v>0.16118935837245696</v>
      </c>
      <c r="I12" s="19">
        <f>VLOOKUP(A12,'[1]貼付（TKCA014）'!$J$2:$T$59,6,FALSE)</f>
        <v>800</v>
      </c>
      <c r="J12" s="19">
        <f>VLOOKUP(A12,'[1]貼付（TKCA014）'!$J$2:$T$59,7,FALSE)</f>
        <v>130</v>
      </c>
      <c r="K12" s="15">
        <f t="shared" si="3"/>
        <v>0.16250000000000001</v>
      </c>
      <c r="L12" s="19">
        <f>VLOOKUP(A12,'[1]貼付（TKCA014）'!$J$2:$T$59,8,FALSE)</f>
        <v>834</v>
      </c>
      <c r="M12" s="19">
        <f>VLOOKUP(A12,'[1]貼付（TKCA014）'!$J$2:$T$59,9,FALSE)</f>
        <v>134</v>
      </c>
      <c r="N12" s="15">
        <f t="shared" si="4"/>
        <v>0.16067146282973621</v>
      </c>
      <c r="O12" s="19">
        <f>VLOOKUP(A12,'[1]貼付（TKCA014）'!$J$2:$T$59,10,FALSE)</f>
        <v>326</v>
      </c>
      <c r="P12" s="19">
        <f>VLOOKUP(A12,'[1]貼付（TKCA014）'!$J$2:$T$59,11,FALSE)</f>
        <v>57</v>
      </c>
      <c r="Q12" s="16">
        <f t="shared" si="0"/>
        <v>0.17484662576687116</v>
      </c>
    </row>
    <row r="13" spans="1:17" s="25" customFormat="1" x14ac:dyDescent="0.15">
      <c r="A13" s="20">
        <v>280057</v>
      </c>
      <c r="B13" s="21" t="s">
        <v>24</v>
      </c>
      <c r="C13" s="19">
        <f>VLOOKUP(A13,'[1]貼付（TKCA014）'!$J$2:$T$59,3,FALSE)</f>
        <v>2366</v>
      </c>
      <c r="D13" s="19">
        <f>VLOOKUP(A13,'[1]貼付（TKCA014）'!$J$2:$T$59,4,FALSE)</f>
        <v>232</v>
      </c>
      <c r="E13" s="15">
        <f t="shared" si="1"/>
        <v>9.8055790363482664E-2</v>
      </c>
      <c r="F13" s="19">
        <f>VLOOKUP(A13,'[1]貼付（TKCA014）'!$J$2:$T$59,5,FALSE)</f>
        <v>205</v>
      </c>
      <c r="G13" s="15">
        <f t="shared" si="2"/>
        <v>8.6644125105663564E-2</v>
      </c>
      <c r="H13" s="15">
        <f t="shared" si="5"/>
        <v>0.18469991546914624</v>
      </c>
      <c r="I13" s="19">
        <f>VLOOKUP(A13,'[1]貼付（TKCA014）'!$J$2:$T$59,6,FALSE)</f>
        <v>1484</v>
      </c>
      <c r="J13" s="19">
        <f>VLOOKUP(A13,'[1]貼付（TKCA014）'!$J$2:$T$59,7,FALSE)</f>
        <v>237</v>
      </c>
      <c r="K13" s="15">
        <f t="shared" si="3"/>
        <v>0.15970350404312669</v>
      </c>
      <c r="L13" s="19">
        <f>VLOOKUP(A13,'[1]貼付（TKCA014）'!$J$2:$T$59,8,FALSE)</f>
        <v>1439</v>
      </c>
      <c r="M13" s="19">
        <f>VLOOKUP(A13,'[1]貼付（TKCA014）'!$J$2:$T$59,9,FALSE)</f>
        <v>236</v>
      </c>
      <c r="N13" s="15">
        <f t="shared" si="4"/>
        <v>0.16400277970813065</v>
      </c>
      <c r="O13" s="19">
        <f>VLOOKUP(A13,'[1]貼付（TKCA014）'!$J$2:$T$59,10,FALSE)</f>
        <v>631</v>
      </c>
      <c r="P13" s="19">
        <f>VLOOKUP(A13,'[1]貼付（TKCA014）'!$J$2:$T$59,11,FALSE)</f>
        <v>131</v>
      </c>
      <c r="Q13" s="16">
        <f t="shared" si="0"/>
        <v>0.2076069730586371</v>
      </c>
    </row>
    <row r="14" spans="1:17" s="25" customFormat="1" x14ac:dyDescent="0.15">
      <c r="A14" s="20">
        <v>280065</v>
      </c>
      <c r="B14" s="21" t="s">
        <v>25</v>
      </c>
      <c r="C14" s="19">
        <f>VLOOKUP(A14,'[1]貼付（TKCA014）'!$J$2:$T$59,3,FALSE)</f>
        <v>292</v>
      </c>
      <c r="D14" s="19">
        <f>VLOOKUP(A14,'[1]貼付（TKCA014）'!$J$2:$T$59,4,FALSE)</f>
        <v>23</v>
      </c>
      <c r="E14" s="15">
        <f t="shared" si="1"/>
        <v>7.8767123287671229E-2</v>
      </c>
      <c r="F14" s="19">
        <f>VLOOKUP(A14,'[1]貼付（TKCA014）'!$J$2:$T$59,5,FALSE)</f>
        <v>32</v>
      </c>
      <c r="G14" s="15">
        <f t="shared" si="2"/>
        <v>0.1095890410958904</v>
      </c>
      <c r="H14" s="15">
        <f t="shared" si="5"/>
        <v>0.18835616438356165</v>
      </c>
      <c r="I14" s="19">
        <f>VLOOKUP(A14,'[1]貼付（TKCA014）'!$J$2:$T$59,6,FALSE)</f>
        <v>187</v>
      </c>
      <c r="J14" s="19">
        <f>VLOOKUP(A14,'[1]貼付（TKCA014）'!$J$2:$T$59,7,FALSE)</f>
        <v>28</v>
      </c>
      <c r="K14" s="15">
        <f t="shared" si="3"/>
        <v>0.1497326203208556</v>
      </c>
      <c r="L14" s="19">
        <f>VLOOKUP(A14,'[1]貼付（TKCA014）'!$J$2:$T$59,8,FALSE)</f>
        <v>229</v>
      </c>
      <c r="M14" s="19">
        <f>VLOOKUP(A14,'[1]貼付（TKCA014）'!$J$2:$T$59,9,FALSE)</f>
        <v>37</v>
      </c>
      <c r="N14" s="15">
        <f t="shared" si="4"/>
        <v>0.16157205240174671</v>
      </c>
      <c r="O14" s="19">
        <f>VLOOKUP(A14,'[1]貼付（TKCA014）'!$J$2:$T$59,10,FALSE)</f>
        <v>99</v>
      </c>
      <c r="P14" s="19">
        <f>VLOOKUP(A14,'[1]貼付（TKCA014）'!$J$2:$T$59,11,FALSE)</f>
        <v>15</v>
      </c>
      <c r="Q14" s="16">
        <f t="shared" si="0"/>
        <v>0.15151515151515152</v>
      </c>
    </row>
    <row r="15" spans="1:17" s="25" customFormat="1" x14ac:dyDescent="0.15">
      <c r="A15" s="20">
        <v>280073</v>
      </c>
      <c r="B15" s="21" t="s">
        <v>26</v>
      </c>
      <c r="C15" s="19">
        <f>VLOOKUP(A15,'[1]貼付（TKCA014）'!$J$2:$T$59,3,FALSE)</f>
        <v>504</v>
      </c>
      <c r="D15" s="19">
        <f>VLOOKUP(A15,'[1]貼付（TKCA014）'!$J$2:$T$59,4,FALSE)</f>
        <v>58</v>
      </c>
      <c r="E15" s="15">
        <f t="shared" si="1"/>
        <v>0.11507936507936507</v>
      </c>
      <c r="F15" s="19">
        <f>VLOOKUP(A15,'[1]貼付（TKCA014）'!$J$2:$T$59,5,FALSE)</f>
        <v>35</v>
      </c>
      <c r="G15" s="15">
        <f t="shared" si="2"/>
        <v>6.9444444444444448E-2</v>
      </c>
      <c r="H15" s="15">
        <f t="shared" si="5"/>
        <v>0.18452380952380953</v>
      </c>
      <c r="I15" s="19">
        <f>VLOOKUP(A15,'[1]貼付（TKCA014）'!$J$2:$T$59,6,FALSE)</f>
        <v>347</v>
      </c>
      <c r="J15" s="19">
        <f>VLOOKUP(A15,'[1]貼付（TKCA014）'!$J$2:$T$59,7,FALSE)</f>
        <v>66</v>
      </c>
      <c r="K15" s="15">
        <f t="shared" si="3"/>
        <v>0.19020172910662825</v>
      </c>
      <c r="L15" s="19">
        <f>VLOOKUP(A15,'[1]貼付（TKCA014）'!$J$2:$T$59,8,FALSE)</f>
        <v>391</v>
      </c>
      <c r="M15" s="19">
        <f>VLOOKUP(A15,'[1]貼付（TKCA014）'!$J$2:$T$59,9,FALSE)</f>
        <v>67</v>
      </c>
      <c r="N15" s="15">
        <f t="shared" si="4"/>
        <v>0.17135549872122763</v>
      </c>
      <c r="O15" s="19">
        <f>VLOOKUP(A15,'[1]貼付（TKCA014）'!$J$2:$T$59,10,FALSE)</f>
        <v>56</v>
      </c>
      <c r="P15" s="19">
        <f>VLOOKUP(A15,'[1]貼付（TKCA014）'!$J$2:$T$59,11,FALSE)</f>
        <v>17</v>
      </c>
      <c r="Q15" s="16">
        <f t="shared" si="0"/>
        <v>0.30357142857142855</v>
      </c>
    </row>
    <row r="16" spans="1:17" s="25" customFormat="1" x14ac:dyDescent="0.15">
      <c r="A16" s="20">
        <v>280081</v>
      </c>
      <c r="B16" s="21" t="s">
        <v>27</v>
      </c>
      <c r="C16" s="19">
        <f>VLOOKUP(A16,'[1]貼付（TKCA014）'!$J$2:$T$59,3,FALSE)</f>
        <v>1141</v>
      </c>
      <c r="D16" s="19">
        <f>VLOOKUP(A16,'[1]貼付（TKCA014）'!$J$2:$T$59,4,FALSE)</f>
        <v>122</v>
      </c>
      <c r="E16" s="15">
        <f t="shared" si="1"/>
        <v>0.10692375109553023</v>
      </c>
      <c r="F16" s="19">
        <f>VLOOKUP(A16,'[1]貼付（TKCA014）'!$J$2:$T$59,5,FALSE)</f>
        <v>96</v>
      </c>
      <c r="G16" s="15">
        <f t="shared" si="2"/>
        <v>8.4136722173531991E-2</v>
      </c>
      <c r="H16" s="15">
        <f t="shared" si="5"/>
        <v>0.19106047326906223</v>
      </c>
      <c r="I16" s="19">
        <f>VLOOKUP(A16,'[1]貼付（TKCA014）'!$J$2:$T$59,6,FALSE)</f>
        <v>638</v>
      </c>
      <c r="J16" s="19">
        <f>VLOOKUP(A16,'[1]貼付（TKCA014）'!$J$2:$T$59,7,FALSE)</f>
        <v>96</v>
      </c>
      <c r="K16" s="15">
        <f t="shared" si="3"/>
        <v>0.15047021943573669</v>
      </c>
      <c r="L16" s="19">
        <f>VLOOKUP(A16,'[1]貼付（TKCA014）'!$J$2:$T$59,8,FALSE)</f>
        <v>638</v>
      </c>
      <c r="M16" s="19">
        <f>VLOOKUP(A16,'[1]貼付（TKCA014）'!$J$2:$T$59,9,FALSE)</f>
        <v>102</v>
      </c>
      <c r="N16" s="15">
        <f t="shared" si="4"/>
        <v>0.15987460815047022</v>
      </c>
      <c r="O16" s="19">
        <f>VLOOKUP(A16,'[1]貼付（TKCA014）'!$J$2:$T$59,10,FALSE)</f>
        <v>93</v>
      </c>
      <c r="P16" s="19">
        <f>VLOOKUP(A16,'[1]貼付（TKCA014）'!$J$2:$T$59,11,FALSE)</f>
        <v>30</v>
      </c>
      <c r="Q16" s="16">
        <f t="shared" si="0"/>
        <v>0.32258064516129031</v>
      </c>
    </row>
    <row r="17" spans="1:17" x14ac:dyDescent="0.15">
      <c r="A17" s="17">
        <v>280099</v>
      </c>
      <c r="B17" s="18" t="s">
        <v>28</v>
      </c>
      <c r="C17" s="19">
        <f>VLOOKUP(A17,'[1]貼付（TKCA014）'!$J$2:$T$59,3,FALSE)</f>
        <v>289</v>
      </c>
      <c r="D17" s="19">
        <f>VLOOKUP(A17,'[1]貼付（TKCA014）'!$J$2:$T$59,4,FALSE)</f>
        <v>28</v>
      </c>
      <c r="E17" s="15">
        <f t="shared" si="1"/>
        <v>9.6885813148788927E-2</v>
      </c>
      <c r="F17" s="19">
        <f>VLOOKUP(A17,'[1]貼付（TKCA014）'!$J$2:$T$59,5,FALSE)</f>
        <v>15</v>
      </c>
      <c r="G17" s="15">
        <f t="shared" si="2"/>
        <v>5.1903114186851208E-2</v>
      </c>
      <c r="H17" s="15">
        <f t="shared" si="5"/>
        <v>0.14878892733564014</v>
      </c>
      <c r="I17" s="19">
        <f>VLOOKUP(A17,'[1]貼付（TKCA014）'!$J$2:$T$59,6,FALSE)</f>
        <v>148</v>
      </c>
      <c r="J17" s="19">
        <f>VLOOKUP(A17,'[1]貼付（TKCA014）'!$J$2:$T$59,7,FALSE)</f>
        <v>19</v>
      </c>
      <c r="K17" s="15">
        <f t="shared" si="3"/>
        <v>0.12837837837837837</v>
      </c>
      <c r="L17" s="19">
        <f>VLOOKUP(A17,'[1]貼付（TKCA014）'!$J$2:$T$59,8,FALSE)</f>
        <v>185</v>
      </c>
      <c r="M17" s="19">
        <f>VLOOKUP(A17,'[1]貼付（TKCA014）'!$J$2:$T$59,9,FALSE)</f>
        <v>18</v>
      </c>
      <c r="N17" s="15">
        <f t="shared" si="4"/>
        <v>9.7297297297297303E-2</v>
      </c>
      <c r="O17" s="19">
        <f>VLOOKUP(A17,'[1]貼付（TKCA014）'!$J$2:$T$59,10,FALSE)</f>
        <v>72</v>
      </c>
      <c r="P17" s="19">
        <f>VLOOKUP(A17,'[1]貼付（TKCA014）'!$J$2:$T$59,11,FALSE)</f>
        <v>8</v>
      </c>
      <c r="Q17" s="16">
        <f t="shared" si="0"/>
        <v>0.1111111111111111</v>
      </c>
    </row>
    <row r="18" spans="1:17" x14ac:dyDescent="0.15">
      <c r="A18" s="17">
        <v>280115</v>
      </c>
      <c r="B18" s="18" t="s">
        <v>29</v>
      </c>
      <c r="C18" s="19">
        <f>VLOOKUP(A18,'[1]貼付（TKCA014）'!$J$2:$T$59,3,FALSE)</f>
        <v>1830</v>
      </c>
      <c r="D18" s="19">
        <f>VLOOKUP(A18,'[1]貼付（TKCA014）'!$J$2:$T$59,4,FALSE)</f>
        <v>155</v>
      </c>
      <c r="E18" s="15">
        <f t="shared" si="1"/>
        <v>8.4699453551912565E-2</v>
      </c>
      <c r="F18" s="19">
        <f>VLOOKUP(A18,'[1]貼付（TKCA014）'!$J$2:$T$59,5,FALSE)</f>
        <v>127</v>
      </c>
      <c r="G18" s="15">
        <f t="shared" si="2"/>
        <v>6.9398907103825139E-2</v>
      </c>
      <c r="H18" s="15">
        <f t="shared" si="5"/>
        <v>0.1540983606557377</v>
      </c>
      <c r="I18" s="19">
        <f>VLOOKUP(A18,'[1]貼付（TKCA014）'!$J$2:$T$59,6,FALSE)</f>
        <v>961</v>
      </c>
      <c r="J18" s="19">
        <f>VLOOKUP(A18,'[1]貼付（TKCA014）'!$J$2:$T$59,7,FALSE)</f>
        <v>172</v>
      </c>
      <c r="K18" s="15">
        <f t="shared" si="3"/>
        <v>0.17898022892819979</v>
      </c>
      <c r="L18" s="19">
        <f>VLOOKUP(A18,'[1]貼付（TKCA014）'!$J$2:$T$59,8,FALSE)</f>
        <v>1022</v>
      </c>
      <c r="M18" s="19">
        <f>VLOOKUP(A18,'[1]貼付（TKCA014）'!$J$2:$T$59,9,FALSE)</f>
        <v>141</v>
      </c>
      <c r="N18" s="15">
        <f t="shared" si="4"/>
        <v>0.13796477495107631</v>
      </c>
      <c r="O18" s="19">
        <f>VLOOKUP(A18,'[1]貼付（TKCA014）'!$J$2:$T$59,10,FALSE)</f>
        <v>108</v>
      </c>
      <c r="P18" s="19">
        <f>VLOOKUP(A18,'[1]貼付（TKCA014）'!$J$2:$T$59,11,FALSE)</f>
        <v>20</v>
      </c>
      <c r="Q18" s="16">
        <f t="shared" si="0"/>
        <v>0.18518518518518517</v>
      </c>
    </row>
    <row r="19" spans="1:17" x14ac:dyDescent="0.15">
      <c r="A19" s="17">
        <v>280131</v>
      </c>
      <c r="B19" s="18" t="s">
        <v>30</v>
      </c>
      <c r="C19" s="19">
        <f>VLOOKUP(A19,'[1]貼付（TKCA014）'!$J$2:$T$59,3,FALSE)</f>
        <v>296</v>
      </c>
      <c r="D19" s="19">
        <f>VLOOKUP(A19,'[1]貼付（TKCA014）'!$J$2:$T$59,4,FALSE)</f>
        <v>29</v>
      </c>
      <c r="E19" s="15">
        <f t="shared" si="1"/>
        <v>9.7972972972972971E-2</v>
      </c>
      <c r="F19" s="19">
        <f>VLOOKUP(A19,'[1]貼付（TKCA014）'!$J$2:$T$59,5,FALSE)</f>
        <v>25</v>
      </c>
      <c r="G19" s="15">
        <f t="shared" si="2"/>
        <v>8.4459459459459457E-2</v>
      </c>
      <c r="H19" s="15">
        <f t="shared" si="5"/>
        <v>0.18243243243243243</v>
      </c>
      <c r="I19" s="19">
        <f>VLOOKUP(A19,'[1]貼付（TKCA014）'!$J$2:$T$59,6,FALSE)</f>
        <v>166</v>
      </c>
      <c r="J19" s="19">
        <f>VLOOKUP(A19,'[1]貼付（TKCA014）'!$J$2:$T$59,7,FALSE)</f>
        <v>34</v>
      </c>
      <c r="K19" s="15">
        <f t="shared" si="3"/>
        <v>0.20481927710843373</v>
      </c>
      <c r="L19" s="19">
        <f>VLOOKUP(A19,'[1]貼付（TKCA014）'!$J$2:$T$59,8,FALSE)</f>
        <v>174</v>
      </c>
      <c r="M19" s="19">
        <f>VLOOKUP(A19,'[1]貼付（TKCA014）'!$J$2:$T$59,9,FALSE)</f>
        <v>32</v>
      </c>
      <c r="N19" s="15">
        <f t="shared" si="4"/>
        <v>0.18390804597701149</v>
      </c>
      <c r="O19" s="19">
        <f>VLOOKUP(A19,'[1]貼付（TKCA014）'!$J$2:$T$59,10,FALSE)</f>
        <v>91</v>
      </c>
      <c r="P19" s="19">
        <f>VLOOKUP(A19,'[1]貼付（TKCA014）'!$J$2:$T$59,11,FALSE)</f>
        <v>21</v>
      </c>
      <c r="Q19" s="16">
        <f t="shared" si="0"/>
        <v>0.23076923076923078</v>
      </c>
    </row>
    <row r="20" spans="1:17" x14ac:dyDescent="0.15">
      <c r="A20" s="17">
        <v>280149</v>
      </c>
      <c r="B20" s="18" t="s">
        <v>31</v>
      </c>
      <c r="C20" s="19">
        <f>VLOOKUP(A20,'[1]貼付（TKCA014）'!$J$2:$T$59,3,FALSE)</f>
        <v>290</v>
      </c>
      <c r="D20" s="19">
        <f>VLOOKUP(A20,'[1]貼付（TKCA014）'!$J$2:$T$59,4,FALSE)</f>
        <v>27</v>
      </c>
      <c r="E20" s="15">
        <f t="shared" si="1"/>
        <v>9.3103448275862075E-2</v>
      </c>
      <c r="F20" s="19">
        <f>VLOOKUP(A20,'[1]貼付（TKCA014）'!$J$2:$T$59,5,FALSE)</f>
        <v>22</v>
      </c>
      <c r="G20" s="15">
        <f t="shared" si="2"/>
        <v>7.586206896551724E-2</v>
      </c>
      <c r="H20" s="15">
        <f t="shared" si="5"/>
        <v>0.16896551724137931</v>
      </c>
      <c r="I20" s="19">
        <f>VLOOKUP(A20,'[1]貼付（TKCA014）'!$J$2:$T$59,6,FALSE)</f>
        <v>184</v>
      </c>
      <c r="J20" s="19">
        <f>VLOOKUP(A20,'[1]貼付（TKCA014）'!$J$2:$T$59,7,FALSE)</f>
        <v>30</v>
      </c>
      <c r="K20" s="15">
        <f t="shared" si="3"/>
        <v>0.16304347826086957</v>
      </c>
      <c r="L20" s="19">
        <f>VLOOKUP(A20,'[1]貼付（TKCA014）'!$J$2:$T$59,8,FALSE)</f>
        <v>179</v>
      </c>
      <c r="M20" s="19">
        <f>VLOOKUP(A20,'[1]貼付（TKCA014）'!$J$2:$T$59,9,FALSE)</f>
        <v>25</v>
      </c>
      <c r="N20" s="15">
        <f t="shared" si="4"/>
        <v>0.13966480446927373</v>
      </c>
      <c r="O20" s="19">
        <f>VLOOKUP(A20,'[1]貼付（TKCA014）'!$J$2:$T$59,10,FALSE)</f>
        <v>75</v>
      </c>
      <c r="P20" s="19">
        <f>VLOOKUP(A20,'[1]貼付（TKCA014）'!$J$2:$T$59,11,FALSE)</f>
        <v>13</v>
      </c>
      <c r="Q20" s="16">
        <f t="shared" si="0"/>
        <v>0.17333333333333334</v>
      </c>
    </row>
    <row r="21" spans="1:17" x14ac:dyDescent="0.15">
      <c r="A21" s="17">
        <v>280156</v>
      </c>
      <c r="B21" s="18" t="s">
        <v>32</v>
      </c>
      <c r="C21" s="19">
        <f>VLOOKUP(A21,'[1]貼付（TKCA014）'!$J$2:$T$59,3,FALSE)</f>
        <v>1300</v>
      </c>
      <c r="D21" s="19">
        <f>VLOOKUP(A21,'[1]貼付（TKCA014）'!$J$2:$T$59,4,FALSE)</f>
        <v>158</v>
      </c>
      <c r="E21" s="15">
        <f t="shared" si="1"/>
        <v>0.12153846153846154</v>
      </c>
      <c r="F21" s="19">
        <f>VLOOKUP(A21,'[1]貼付（TKCA014）'!$J$2:$T$59,5,FALSE)</f>
        <v>96</v>
      </c>
      <c r="G21" s="15">
        <f t="shared" si="2"/>
        <v>7.3846153846153853E-2</v>
      </c>
      <c r="H21" s="15">
        <f t="shared" si="5"/>
        <v>0.19538461538461538</v>
      </c>
      <c r="I21" s="19">
        <f>VLOOKUP(A21,'[1]貼付（TKCA014）'!$J$2:$T$59,6,FALSE)</f>
        <v>877</v>
      </c>
      <c r="J21" s="19">
        <f>VLOOKUP(A21,'[1]貼付（TKCA014）'!$J$2:$T$59,7,FALSE)</f>
        <v>149</v>
      </c>
      <c r="K21" s="15">
        <f t="shared" si="3"/>
        <v>0.16989737742303307</v>
      </c>
      <c r="L21" s="19">
        <f>VLOOKUP(A21,'[1]貼付（TKCA014）'!$J$2:$T$59,8,FALSE)</f>
        <v>790</v>
      </c>
      <c r="M21" s="19">
        <f>VLOOKUP(A21,'[1]貼付（TKCA014）'!$J$2:$T$59,9,FALSE)</f>
        <v>148</v>
      </c>
      <c r="N21" s="15">
        <f t="shared" si="4"/>
        <v>0.18734177215189873</v>
      </c>
      <c r="O21" s="19">
        <f>VLOOKUP(A21,'[1]貼付（TKCA014）'!$J$2:$T$59,10,FALSE)</f>
        <v>68</v>
      </c>
      <c r="P21" s="19">
        <f>VLOOKUP(A21,'[1]貼付（TKCA014）'!$J$2:$T$59,11,FALSE)</f>
        <v>19</v>
      </c>
      <c r="Q21" s="16">
        <f t="shared" si="0"/>
        <v>0.27941176470588236</v>
      </c>
    </row>
    <row r="22" spans="1:17" x14ac:dyDescent="0.15">
      <c r="A22" s="17">
        <v>280164</v>
      </c>
      <c r="B22" s="18" t="s">
        <v>33</v>
      </c>
      <c r="C22" s="19">
        <f>VLOOKUP(A22,'[1]貼付（TKCA014）'!$J$2:$T$59,3,FALSE)</f>
        <v>458</v>
      </c>
      <c r="D22" s="19">
        <f>VLOOKUP(A22,'[1]貼付（TKCA014）'!$J$2:$T$59,4,FALSE)</f>
        <v>48</v>
      </c>
      <c r="E22" s="15">
        <f t="shared" si="1"/>
        <v>0.10480349344978165</v>
      </c>
      <c r="F22" s="19">
        <f>VLOOKUP(A22,'[1]貼付（TKCA014）'!$J$2:$T$59,5,FALSE)</f>
        <v>36</v>
      </c>
      <c r="G22" s="15">
        <f t="shared" si="2"/>
        <v>7.8602620087336247E-2</v>
      </c>
      <c r="H22" s="15">
        <f t="shared" si="5"/>
        <v>0.18340611353711792</v>
      </c>
      <c r="I22" s="19">
        <f>VLOOKUP(A22,'[1]貼付（TKCA014）'!$J$2:$T$59,6,FALSE)</f>
        <v>296</v>
      </c>
      <c r="J22" s="19">
        <f>VLOOKUP(A22,'[1]貼付（TKCA014）'!$J$2:$T$59,7,FALSE)</f>
        <v>48</v>
      </c>
      <c r="K22" s="15">
        <f t="shared" si="3"/>
        <v>0.16216216216216217</v>
      </c>
      <c r="L22" s="19">
        <f>VLOOKUP(A22,'[1]貼付（TKCA014）'!$J$2:$T$59,8,FALSE)</f>
        <v>343</v>
      </c>
      <c r="M22" s="19">
        <f>VLOOKUP(A22,'[1]貼付（TKCA014）'!$J$2:$T$59,9,FALSE)</f>
        <v>55</v>
      </c>
      <c r="N22" s="15">
        <f t="shared" si="4"/>
        <v>0.16034985422740525</v>
      </c>
      <c r="O22" s="19">
        <f>VLOOKUP(A22,'[1]貼付（TKCA014）'!$J$2:$T$59,10,FALSE)</f>
        <v>13</v>
      </c>
      <c r="P22" s="19">
        <f>VLOOKUP(A22,'[1]貼付（TKCA014）'!$J$2:$T$59,11,FALSE)</f>
        <v>2</v>
      </c>
      <c r="Q22" s="16">
        <f t="shared" si="0"/>
        <v>0.15384615384615385</v>
      </c>
    </row>
    <row r="23" spans="1:17" x14ac:dyDescent="0.15">
      <c r="A23" s="17">
        <v>280172</v>
      </c>
      <c r="B23" s="18" t="s">
        <v>34</v>
      </c>
      <c r="C23" s="19">
        <f>VLOOKUP(A23,'[1]貼付（TKCA014）'!$J$2:$T$59,3,FALSE)</f>
        <v>355</v>
      </c>
      <c r="D23" s="19">
        <f>VLOOKUP(A23,'[1]貼付（TKCA014）'!$J$2:$T$59,4,FALSE)</f>
        <v>29</v>
      </c>
      <c r="E23" s="15">
        <f t="shared" si="1"/>
        <v>8.1690140845070425E-2</v>
      </c>
      <c r="F23" s="19">
        <f>VLOOKUP(A23,'[1]貼付（TKCA014）'!$J$2:$T$59,5,FALSE)</f>
        <v>29</v>
      </c>
      <c r="G23" s="15">
        <f t="shared" si="2"/>
        <v>8.1690140845070425E-2</v>
      </c>
      <c r="H23" s="15">
        <f t="shared" si="5"/>
        <v>0.16338028169014085</v>
      </c>
      <c r="I23" s="19">
        <f>VLOOKUP(A23,'[1]貼付（TKCA014）'!$J$2:$T$59,6,FALSE)</f>
        <v>255</v>
      </c>
      <c r="J23" s="19">
        <f>VLOOKUP(A23,'[1]貼付（TKCA014）'!$J$2:$T$59,7,FALSE)</f>
        <v>36</v>
      </c>
      <c r="K23" s="15">
        <f t="shared" si="3"/>
        <v>0.14117647058823529</v>
      </c>
      <c r="L23" s="19">
        <f>VLOOKUP(A23,'[1]貼付（TKCA014）'!$J$2:$T$59,8,FALSE)</f>
        <v>262</v>
      </c>
      <c r="M23" s="19">
        <f>VLOOKUP(A23,'[1]貼付（TKCA014）'!$J$2:$T$59,9,FALSE)</f>
        <v>37</v>
      </c>
      <c r="N23" s="15">
        <f t="shared" si="4"/>
        <v>0.14122137404580154</v>
      </c>
      <c r="O23" s="19">
        <f>VLOOKUP(A23,'[1]貼付（TKCA014）'!$J$2:$T$59,10,FALSE)</f>
        <v>22</v>
      </c>
      <c r="P23" s="19">
        <f>VLOOKUP(A23,'[1]貼付（TKCA014）'!$J$2:$T$59,11,FALSE)</f>
        <v>5</v>
      </c>
      <c r="Q23" s="16">
        <f t="shared" si="0"/>
        <v>0.22727272727272727</v>
      </c>
    </row>
    <row r="24" spans="1:17" x14ac:dyDescent="0.15">
      <c r="A24" s="17">
        <v>280180</v>
      </c>
      <c r="B24" s="18" t="s">
        <v>35</v>
      </c>
      <c r="C24" s="19">
        <f>VLOOKUP(A24,'[1]貼付（TKCA014）'!$J$2:$T$59,3,FALSE)</f>
        <v>875</v>
      </c>
      <c r="D24" s="19">
        <f>VLOOKUP(A24,'[1]貼付（TKCA014）'!$J$2:$T$59,4,FALSE)</f>
        <v>81</v>
      </c>
      <c r="E24" s="15">
        <f t="shared" si="1"/>
        <v>9.2571428571428568E-2</v>
      </c>
      <c r="F24" s="19">
        <f>VLOOKUP(A24,'[1]貼付（TKCA014）'!$J$2:$T$59,5,FALSE)</f>
        <v>101</v>
      </c>
      <c r="G24" s="15">
        <f t="shared" si="2"/>
        <v>0.11542857142857142</v>
      </c>
      <c r="H24" s="15">
        <f t="shared" si="5"/>
        <v>0.20799999999999999</v>
      </c>
      <c r="I24" s="19">
        <f>VLOOKUP(A24,'[1]貼付（TKCA014）'!$J$2:$T$59,6,FALSE)</f>
        <v>505</v>
      </c>
      <c r="J24" s="19">
        <f>VLOOKUP(A24,'[1]貼付（TKCA014）'!$J$2:$T$59,7,FALSE)</f>
        <v>94</v>
      </c>
      <c r="K24" s="15">
        <f t="shared" si="3"/>
        <v>0.18613861386138614</v>
      </c>
      <c r="L24" s="19">
        <f>VLOOKUP(A24,'[1]貼付（TKCA014）'!$J$2:$T$59,8,FALSE)</f>
        <v>562</v>
      </c>
      <c r="M24" s="19">
        <f>VLOOKUP(A24,'[1]貼付（TKCA014）'!$J$2:$T$59,9,FALSE)</f>
        <v>86</v>
      </c>
      <c r="N24" s="15">
        <f t="shared" si="4"/>
        <v>0.15302491103202848</v>
      </c>
      <c r="O24" s="19">
        <f>VLOOKUP(A24,'[1]貼付（TKCA014）'!$J$2:$T$59,10,FALSE)</f>
        <v>172</v>
      </c>
      <c r="P24" s="19">
        <f>VLOOKUP(A24,'[1]貼付（TKCA014）'!$J$2:$T$59,11,FALSE)</f>
        <v>36</v>
      </c>
      <c r="Q24" s="16">
        <f t="shared" si="0"/>
        <v>0.20930232558139536</v>
      </c>
    </row>
    <row r="25" spans="1:17" x14ac:dyDescent="0.15">
      <c r="A25" s="17">
        <v>280198</v>
      </c>
      <c r="B25" s="18" t="s">
        <v>36</v>
      </c>
      <c r="C25" s="19">
        <f>VLOOKUP(A25,'[1]貼付（TKCA014）'!$J$2:$T$59,3,FALSE)</f>
        <v>285</v>
      </c>
      <c r="D25" s="19">
        <f>VLOOKUP(A25,'[1]貼付（TKCA014）'!$J$2:$T$59,4,FALSE)</f>
        <v>25</v>
      </c>
      <c r="E25" s="15">
        <f t="shared" si="1"/>
        <v>8.771929824561403E-2</v>
      </c>
      <c r="F25" s="19">
        <f>VLOOKUP(A25,'[1]貼付（TKCA014）'!$J$2:$T$59,5,FALSE)</f>
        <v>19</v>
      </c>
      <c r="G25" s="15">
        <f t="shared" si="2"/>
        <v>6.6666666666666666E-2</v>
      </c>
      <c r="H25" s="15">
        <f t="shared" si="5"/>
        <v>0.15438596491228071</v>
      </c>
      <c r="I25" s="19">
        <f>VLOOKUP(A25,'[1]貼付（TKCA014）'!$J$2:$T$59,6,FALSE)</f>
        <v>167</v>
      </c>
      <c r="J25" s="19">
        <f>VLOOKUP(A25,'[1]貼付（TKCA014）'!$J$2:$T$59,7,FALSE)</f>
        <v>22</v>
      </c>
      <c r="K25" s="15">
        <f t="shared" si="3"/>
        <v>0.1317365269461078</v>
      </c>
      <c r="L25" s="19">
        <f>VLOOKUP(A25,'[1]貼付（TKCA014）'!$J$2:$T$59,8,FALSE)</f>
        <v>190</v>
      </c>
      <c r="M25" s="19">
        <f>VLOOKUP(A25,'[1]貼付（TKCA014）'!$J$2:$T$59,9,FALSE)</f>
        <v>19</v>
      </c>
      <c r="N25" s="15">
        <f t="shared" si="4"/>
        <v>0.1</v>
      </c>
      <c r="O25" s="19">
        <f>VLOOKUP(A25,'[1]貼付（TKCA014）'!$J$2:$T$59,10,FALSE)</f>
        <v>73</v>
      </c>
      <c r="P25" s="19">
        <f>VLOOKUP(A25,'[1]貼付（TKCA014）'!$J$2:$T$59,11,FALSE)</f>
        <v>7</v>
      </c>
      <c r="Q25" s="16">
        <f t="shared" si="0"/>
        <v>9.5890410958904104E-2</v>
      </c>
    </row>
    <row r="26" spans="1:17" x14ac:dyDescent="0.15">
      <c r="A26" s="17">
        <v>280206</v>
      </c>
      <c r="B26" s="18" t="s">
        <v>37</v>
      </c>
      <c r="C26" s="19">
        <f>VLOOKUP(A26,'[1]貼付（TKCA014）'!$J$2:$T$59,3,FALSE)</f>
        <v>590</v>
      </c>
      <c r="D26" s="19">
        <f>VLOOKUP(A26,'[1]貼付（TKCA014）'!$J$2:$T$59,4,FALSE)</f>
        <v>54</v>
      </c>
      <c r="E26" s="15">
        <f t="shared" si="1"/>
        <v>9.152542372881356E-2</v>
      </c>
      <c r="F26" s="19">
        <f>VLOOKUP(A26,'[1]貼付（TKCA014）'!$J$2:$T$59,5,FALSE)</f>
        <v>36</v>
      </c>
      <c r="G26" s="15">
        <f t="shared" si="2"/>
        <v>6.1016949152542375E-2</v>
      </c>
      <c r="H26" s="15">
        <f t="shared" si="5"/>
        <v>0.15254237288135594</v>
      </c>
      <c r="I26" s="19">
        <f>VLOOKUP(A26,'[1]貼付（TKCA014）'!$J$2:$T$59,6,FALSE)</f>
        <v>358</v>
      </c>
      <c r="J26" s="19">
        <f>VLOOKUP(A26,'[1]貼付（TKCA014）'!$J$2:$T$59,7,FALSE)</f>
        <v>60</v>
      </c>
      <c r="K26" s="15">
        <f t="shared" si="3"/>
        <v>0.16759776536312848</v>
      </c>
      <c r="L26" s="19">
        <f>VLOOKUP(A26,'[1]貼付（TKCA014）'!$J$2:$T$59,8,FALSE)</f>
        <v>359</v>
      </c>
      <c r="M26" s="19">
        <f>VLOOKUP(A26,'[1]貼付（TKCA014）'!$J$2:$T$59,9,FALSE)</f>
        <v>50</v>
      </c>
      <c r="N26" s="15">
        <f t="shared" si="4"/>
        <v>0.1392757660167131</v>
      </c>
      <c r="O26" s="19">
        <f>VLOOKUP(A26,'[1]貼付（TKCA014）'!$J$2:$T$59,10,FALSE)</f>
        <v>46</v>
      </c>
      <c r="P26" s="19">
        <f>VLOOKUP(A26,'[1]貼付（TKCA014）'!$J$2:$T$59,11,FALSE)</f>
        <v>10</v>
      </c>
      <c r="Q26" s="16">
        <f t="shared" si="0"/>
        <v>0.21739130434782608</v>
      </c>
    </row>
    <row r="27" spans="1:17" x14ac:dyDescent="0.15">
      <c r="A27" s="17">
        <v>280214</v>
      </c>
      <c r="B27" s="18" t="s">
        <v>38</v>
      </c>
      <c r="C27" s="19">
        <f>VLOOKUP(A27,'[1]貼付（TKCA014）'!$J$2:$T$59,3,FALSE)</f>
        <v>378</v>
      </c>
      <c r="D27" s="19">
        <f>VLOOKUP(A27,'[1]貼付（TKCA014）'!$J$2:$T$59,4,FALSE)</f>
        <v>37</v>
      </c>
      <c r="E27" s="15">
        <f t="shared" si="1"/>
        <v>9.7883597883597878E-2</v>
      </c>
      <c r="F27" s="19">
        <f>VLOOKUP(A27,'[1]貼付（TKCA014）'!$J$2:$T$59,5,FALSE)</f>
        <v>28</v>
      </c>
      <c r="G27" s="15">
        <f t="shared" si="2"/>
        <v>7.407407407407407E-2</v>
      </c>
      <c r="H27" s="15">
        <f t="shared" si="5"/>
        <v>0.17195767195767195</v>
      </c>
      <c r="I27" s="19">
        <f>VLOOKUP(A27,'[1]貼付（TKCA014）'!$J$2:$T$59,6,FALSE)</f>
        <v>213</v>
      </c>
      <c r="J27" s="19">
        <f>VLOOKUP(A27,'[1]貼付（TKCA014）'!$J$2:$T$59,7,FALSE)</f>
        <v>34</v>
      </c>
      <c r="K27" s="15">
        <f t="shared" si="3"/>
        <v>0.15962441314553991</v>
      </c>
      <c r="L27" s="19">
        <f>VLOOKUP(A27,'[1]貼付（TKCA014）'!$J$2:$T$59,8,FALSE)</f>
        <v>209</v>
      </c>
      <c r="M27" s="19">
        <f>VLOOKUP(A27,'[1]貼付（TKCA014）'!$J$2:$T$59,9,FALSE)</f>
        <v>29</v>
      </c>
      <c r="N27" s="15">
        <f t="shared" si="4"/>
        <v>0.13875598086124402</v>
      </c>
      <c r="O27" s="19">
        <f>VLOOKUP(A27,'[1]貼付（TKCA014）'!$J$2:$T$59,10,FALSE)</f>
        <v>95</v>
      </c>
      <c r="P27" s="19">
        <f>VLOOKUP(A27,'[1]貼付（TKCA014）'!$J$2:$T$59,11,FALSE)</f>
        <v>17</v>
      </c>
      <c r="Q27" s="16">
        <f t="shared" si="0"/>
        <v>0.17894736842105263</v>
      </c>
    </row>
    <row r="28" spans="1:17" x14ac:dyDescent="0.15">
      <c r="A28" s="17">
        <v>280222</v>
      </c>
      <c r="B28" s="18" t="s">
        <v>39</v>
      </c>
      <c r="C28" s="19">
        <f>VLOOKUP(A28,'[1]貼付（TKCA014）'!$J$2:$T$59,3,FALSE)</f>
        <v>260</v>
      </c>
      <c r="D28" s="19">
        <f>VLOOKUP(A28,'[1]貼付（TKCA014）'!$J$2:$T$59,4,FALSE)</f>
        <v>22</v>
      </c>
      <c r="E28" s="15">
        <f t="shared" si="1"/>
        <v>8.461538461538462E-2</v>
      </c>
      <c r="F28" s="19">
        <f>VLOOKUP(A28,'[1]貼付（TKCA014）'!$J$2:$T$59,5,FALSE)</f>
        <v>10</v>
      </c>
      <c r="G28" s="15">
        <f t="shared" si="2"/>
        <v>3.8461538461538464E-2</v>
      </c>
      <c r="H28" s="15">
        <f t="shared" si="5"/>
        <v>0.12307692307692308</v>
      </c>
      <c r="I28" s="19">
        <f>VLOOKUP(A28,'[1]貼付（TKCA014）'!$J$2:$T$59,6,FALSE)</f>
        <v>154</v>
      </c>
      <c r="J28" s="19">
        <f>VLOOKUP(A28,'[1]貼付（TKCA014）'!$J$2:$T$59,7,FALSE)</f>
        <v>15</v>
      </c>
      <c r="K28" s="15">
        <f t="shared" si="3"/>
        <v>9.7402597402597407E-2</v>
      </c>
      <c r="L28" s="19">
        <f>VLOOKUP(A28,'[1]貼付（TKCA014）'!$J$2:$T$59,8,FALSE)</f>
        <v>157</v>
      </c>
      <c r="M28" s="19">
        <f>VLOOKUP(A28,'[1]貼付（TKCA014）'!$J$2:$T$59,9,FALSE)</f>
        <v>17</v>
      </c>
      <c r="N28" s="15">
        <f t="shared" si="4"/>
        <v>0.10828025477707007</v>
      </c>
      <c r="O28" s="19">
        <f>VLOOKUP(A28,'[1]貼付（TKCA014）'!$J$2:$T$59,10,FALSE)</f>
        <v>14</v>
      </c>
      <c r="P28" s="19">
        <f>VLOOKUP(A28,'[1]貼付（TKCA014）'!$J$2:$T$59,11,FALSE)</f>
        <v>4</v>
      </c>
      <c r="Q28" s="16">
        <f t="shared" si="0"/>
        <v>0.2857142857142857</v>
      </c>
    </row>
    <row r="29" spans="1:17" x14ac:dyDescent="0.15">
      <c r="A29" s="17">
        <v>280248</v>
      </c>
      <c r="B29" s="18" t="s">
        <v>40</v>
      </c>
      <c r="C29" s="19">
        <f>VLOOKUP(A29,'[1]貼付（TKCA014）'!$J$2:$T$59,3,FALSE)</f>
        <v>278</v>
      </c>
      <c r="D29" s="19">
        <f>VLOOKUP(A29,'[1]貼付（TKCA014）'!$J$2:$T$59,4,FALSE)</f>
        <v>32</v>
      </c>
      <c r="E29" s="15">
        <f t="shared" si="1"/>
        <v>0.11510791366906475</v>
      </c>
      <c r="F29" s="19">
        <f>VLOOKUP(A29,'[1]貼付（TKCA014）'!$J$2:$T$59,5,FALSE)</f>
        <v>24</v>
      </c>
      <c r="G29" s="15">
        <f t="shared" si="2"/>
        <v>8.6330935251798566E-2</v>
      </c>
      <c r="H29" s="15">
        <f t="shared" si="5"/>
        <v>0.20143884892086331</v>
      </c>
      <c r="I29" s="19">
        <f>VLOOKUP(A29,'[1]貼付（TKCA014）'!$J$2:$T$59,6,FALSE)</f>
        <v>177</v>
      </c>
      <c r="J29" s="19">
        <f>VLOOKUP(A29,'[1]貼付（TKCA014）'!$J$2:$T$59,7,FALSE)</f>
        <v>21</v>
      </c>
      <c r="K29" s="15">
        <f t="shared" si="3"/>
        <v>0.11864406779661017</v>
      </c>
      <c r="L29" s="19">
        <f>VLOOKUP(A29,'[1]貼付（TKCA014）'!$J$2:$T$59,8,FALSE)</f>
        <v>191</v>
      </c>
      <c r="M29" s="19">
        <f>VLOOKUP(A29,'[1]貼付（TKCA014）'!$J$2:$T$59,9,FALSE)</f>
        <v>21</v>
      </c>
      <c r="N29" s="15">
        <f t="shared" si="4"/>
        <v>0.1099476439790576</v>
      </c>
      <c r="O29" s="19">
        <f>VLOOKUP(A29,'[1]貼付（TKCA014）'!$J$2:$T$59,10,FALSE)</f>
        <v>106</v>
      </c>
      <c r="P29" s="19">
        <f>VLOOKUP(A29,'[1]貼付（TKCA014）'!$J$2:$T$59,11,FALSE)</f>
        <v>14</v>
      </c>
      <c r="Q29" s="16">
        <f t="shared" si="0"/>
        <v>0.13207547169811321</v>
      </c>
    </row>
    <row r="30" spans="1:17" x14ac:dyDescent="0.15">
      <c r="A30" s="17">
        <v>280271</v>
      </c>
      <c r="B30" s="18" t="s">
        <v>41</v>
      </c>
      <c r="C30" s="19">
        <f>VLOOKUP(A30,'[1]貼付（TKCA014）'!$J$2:$T$59,3,FALSE)</f>
        <v>148</v>
      </c>
      <c r="D30" s="19">
        <f>VLOOKUP(A30,'[1]貼付（TKCA014）'!$J$2:$T$59,4,FALSE)</f>
        <v>13</v>
      </c>
      <c r="E30" s="15">
        <f t="shared" si="1"/>
        <v>8.7837837837837843E-2</v>
      </c>
      <c r="F30" s="19">
        <f>VLOOKUP(A30,'[1]貼付（TKCA014）'!$J$2:$T$59,5,FALSE)</f>
        <v>7</v>
      </c>
      <c r="G30" s="15">
        <f t="shared" si="2"/>
        <v>4.72972972972973E-2</v>
      </c>
      <c r="H30" s="15">
        <f t="shared" si="5"/>
        <v>0.13513513513513514</v>
      </c>
      <c r="I30" s="19">
        <f>VLOOKUP(A30,'[1]貼付（TKCA014）'!$J$2:$T$59,6,FALSE)</f>
        <v>95</v>
      </c>
      <c r="J30" s="19">
        <f>VLOOKUP(A30,'[1]貼付（TKCA014）'!$J$2:$T$59,7,FALSE)</f>
        <v>20</v>
      </c>
      <c r="K30" s="15">
        <f t="shared" si="3"/>
        <v>0.21052631578947367</v>
      </c>
      <c r="L30" s="19">
        <f>VLOOKUP(A30,'[1]貼付（TKCA014）'!$J$2:$T$59,8,FALSE)</f>
        <v>118</v>
      </c>
      <c r="M30" s="19">
        <f>VLOOKUP(A30,'[1]貼付（TKCA014）'!$J$2:$T$59,9,FALSE)</f>
        <v>16</v>
      </c>
      <c r="N30" s="15">
        <f t="shared" si="4"/>
        <v>0.13559322033898305</v>
      </c>
      <c r="O30" s="19">
        <f>VLOOKUP(A30,'[1]貼付（TKCA014）'!$J$2:$T$59,10,FALSE)</f>
        <v>52</v>
      </c>
      <c r="P30" s="19">
        <f>VLOOKUP(A30,'[1]貼付（TKCA014）'!$J$2:$T$59,11,FALSE)</f>
        <v>8</v>
      </c>
      <c r="Q30" s="16">
        <f t="shared" si="0"/>
        <v>0.15384615384615385</v>
      </c>
    </row>
    <row r="31" spans="1:17" x14ac:dyDescent="0.15">
      <c r="A31" s="17">
        <v>280313</v>
      </c>
      <c r="B31" s="18" t="s">
        <v>42</v>
      </c>
      <c r="C31" s="19">
        <f>VLOOKUP(A31,'[1]貼付（TKCA014）'!$J$2:$T$59,3,FALSE)</f>
        <v>206</v>
      </c>
      <c r="D31" s="19">
        <f>VLOOKUP(A31,'[1]貼付（TKCA014）'!$J$2:$T$59,4,FALSE)</f>
        <v>23</v>
      </c>
      <c r="E31" s="15">
        <f t="shared" si="1"/>
        <v>0.11165048543689321</v>
      </c>
      <c r="F31" s="19">
        <f>VLOOKUP(A31,'[1]貼付（TKCA014）'!$J$2:$T$59,5,FALSE)</f>
        <v>18</v>
      </c>
      <c r="G31" s="15">
        <f t="shared" si="2"/>
        <v>8.7378640776699032E-2</v>
      </c>
      <c r="H31" s="15">
        <f t="shared" si="5"/>
        <v>0.19902912621359223</v>
      </c>
      <c r="I31" s="19">
        <f>VLOOKUP(A31,'[1]貼付（TKCA014）'!$J$2:$T$59,6,FALSE)</f>
        <v>145</v>
      </c>
      <c r="J31" s="19">
        <f>VLOOKUP(A31,'[1]貼付（TKCA014）'!$J$2:$T$59,7,FALSE)</f>
        <v>21</v>
      </c>
      <c r="K31" s="15">
        <f t="shared" si="3"/>
        <v>0.14482758620689656</v>
      </c>
      <c r="L31" s="19">
        <f>VLOOKUP(A31,'[1]貼付（TKCA014）'!$J$2:$T$59,8,FALSE)</f>
        <v>135</v>
      </c>
      <c r="M31" s="19">
        <f>VLOOKUP(A31,'[1]貼付（TKCA014）'!$J$2:$T$59,9,FALSE)</f>
        <v>20</v>
      </c>
      <c r="N31" s="15">
        <f t="shared" si="4"/>
        <v>0.14814814814814814</v>
      </c>
      <c r="O31" s="19">
        <f>VLOOKUP(A31,'[1]貼付（TKCA014）'!$J$2:$T$59,10,FALSE)</f>
        <v>31</v>
      </c>
      <c r="P31" s="19">
        <f>VLOOKUP(A31,'[1]貼付（TKCA014）'!$J$2:$T$59,11,FALSE)</f>
        <v>10</v>
      </c>
      <c r="Q31" s="16">
        <f t="shared" si="0"/>
        <v>0.32258064516129031</v>
      </c>
    </row>
    <row r="32" spans="1:17" x14ac:dyDescent="0.15">
      <c r="A32" s="17">
        <v>280321</v>
      </c>
      <c r="B32" s="18" t="s">
        <v>43</v>
      </c>
      <c r="C32" s="19">
        <f>VLOOKUP(A32,'[1]貼付（TKCA014）'!$J$2:$T$59,3,FALSE)</f>
        <v>193</v>
      </c>
      <c r="D32" s="19">
        <f>VLOOKUP(A32,'[1]貼付（TKCA014）'!$J$2:$T$59,4,FALSE)</f>
        <v>19</v>
      </c>
      <c r="E32" s="15">
        <f t="shared" si="1"/>
        <v>9.8445595854922283E-2</v>
      </c>
      <c r="F32" s="19">
        <f>VLOOKUP(A32,'[1]貼付（TKCA014）'!$J$2:$T$59,5,FALSE)</f>
        <v>8</v>
      </c>
      <c r="G32" s="15">
        <f t="shared" si="2"/>
        <v>4.145077720207254E-2</v>
      </c>
      <c r="H32" s="15">
        <f t="shared" si="5"/>
        <v>0.13989637305699482</v>
      </c>
      <c r="I32" s="19">
        <f>VLOOKUP(A32,'[1]貼付（TKCA014）'!$J$2:$T$59,6,FALSE)</f>
        <v>116</v>
      </c>
      <c r="J32" s="19">
        <f>VLOOKUP(A32,'[1]貼付（TKCA014）'!$J$2:$T$59,7,FALSE)</f>
        <v>23</v>
      </c>
      <c r="K32" s="15">
        <f t="shared" si="3"/>
        <v>0.19827586206896552</v>
      </c>
      <c r="L32" s="19">
        <f>VLOOKUP(A32,'[1]貼付（TKCA014）'!$J$2:$T$59,8,FALSE)</f>
        <v>113</v>
      </c>
      <c r="M32" s="19">
        <f>VLOOKUP(A32,'[1]貼付（TKCA014）'!$J$2:$T$59,9,FALSE)</f>
        <v>19</v>
      </c>
      <c r="N32" s="15">
        <f t="shared" si="4"/>
        <v>0.16814159292035399</v>
      </c>
      <c r="O32" s="19">
        <f>VLOOKUP(A32,'[1]貼付（TKCA014）'!$J$2:$T$59,10,FALSE)</f>
        <v>30</v>
      </c>
      <c r="P32" s="19">
        <f>VLOOKUP(A32,'[1]貼付（TKCA014）'!$J$2:$T$59,11,FALSE)</f>
        <v>7</v>
      </c>
      <c r="Q32" s="16">
        <f t="shared" si="0"/>
        <v>0.23333333333333334</v>
      </c>
    </row>
    <row r="33" spans="1:17" x14ac:dyDescent="0.15">
      <c r="A33" s="17">
        <v>280370</v>
      </c>
      <c r="B33" s="18" t="s">
        <v>44</v>
      </c>
      <c r="C33" s="19">
        <f>VLOOKUP(A33,'[1]貼付（TKCA014）'!$J$2:$T$59,3,FALSE)</f>
        <v>155</v>
      </c>
      <c r="D33" s="19">
        <f>VLOOKUP(A33,'[1]貼付（TKCA014）'!$J$2:$T$59,4,FALSE)</f>
        <v>11</v>
      </c>
      <c r="E33" s="15">
        <f t="shared" si="1"/>
        <v>7.0967741935483872E-2</v>
      </c>
      <c r="F33" s="19">
        <f>VLOOKUP(A33,'[1]貼付（TKCA014）'!$J$2:$T$59,5,FALSE)</f>
        <v>21</v>
      </c>
      <c r="G33" s="15">
        <f t="shared" si="2"/>
        <v>0.13548387096774195</v>
      </c>
      <c r="H33" s="15">
        <f t="shared" si="5"/>
        <v>0.20645161290322581</v>
      </c>
      <c r="I33" s="19">
        <f>VLOOKUP(A33,'[1]貼付（TKCA014）'!$J$2:$T$59,6,FALSE)</f>
        <v>64</v>
      </c>
      <c r="J33" s="19">
        <f>VLOOKUP(A33,'[1]貼付（TKCA014）'!$J$2:$T$59,7,FALSE)</f>
        <v>11</v>
      </c>
      <c r="K33" s="15">
        <f t="shared" si="3"/>
        <v>0.171875</v>
      </c>
      <c r="L33" s="19">
        <f>VLOOKUP(A33,'[1]貼付（TKCA014）'!$J$2:$T$59,8,FALSE)</f>
        <v>96</v>
      </c>
      <c r="M33" s="19">
        <f>VLOOKUP(A33,'[1]貼付（TKCA014）'!$J$2:$T$59,9,FALSE)</f>
        <v>13</v>
      </c>
      <c r="N33" s="15">
        <f t="shared" si="4"/>
        <v>0.13541666666666666</v>
      </c>
      <c r="O33" s="19">
        <f>VLOOKUP(A33,'[1]貼付（TKCA014）'!$J$2:$T$59,10,FALSE)</f>
        <v>43</v>
      </c>
      <c r="P33" s="19">
        <f>VLOOKUP(A33,'[1]貼付（TKCA014）'!$J$2:$T$59,11,FALSE)</f>
        <v>3</v>
      </c>
      <c r="Q33" s="16">
        <f t="shared" si="0"/>
        <v>6.9767441860465115E-2</v>
      </c>
    </row>
    <row r="34" spans="1:17" x14ac:dyDescent="0.15">
      <c r="A34" s="17">
        <v>280396</v>
      </c>
      <c r="B34" s="18" t="s">
        <v>45</v>
      </c>
      <c r="C34" s="19">
        <f>VLOOKUP(A34,'[1]貼付（TKCA014）'!$J$2:$T$59,3,FALSE)</f>
        <v>120</v>
      </c>
      <c r="D34" s="19">
        <f>VLOOKUP(A34,'[1]貼付（TKCA014）'!$J$2:$T$59,4,FALSE)</f>
        <v>10</v>
      </c>
      <c r="E34" s="15">
        <f t="shared" si="1"/>
        <v>8.3333333333333329E-2</v>
      </c>
      <c r="F34" s="19">
        <f>VLOOKUP(A34,'[1]貼付（TKCA014）'!$J$2:$T$59,5,FALSE)</f>
        <v>8</v>
      </c>
      <c r="G34" s="15">
        <f t="shared" si="2"/>
        <v>6.6666666666666666E-2</v>
      </c>
      <c r="H34" s="15">
        <f t="shared" si="5"/>
        <v>0.15</v>
      </c>
      <c r="I34" s="19">
        <f>VLOOKUP(A34,'[1]貼付（TKCA014）'!$J$2:$T$59,6,FALSE)</f>
        <v>79</v>
      </c>
      <c r="J34" s="19">
        <f>VLOOKUP(A34,'[1]貼付（TKCA014）'!$J$2:$T$59,7,FALSE)</f>
        <v>10</v>
      </c>
      <c r="K34" s="15">
        <f t="shared" si="3"/>
        <v>0.12658227848101267</v>
      </c>
      <c r="L34" s="19">
        <f>VLOOKUP(A34,'[1]貼付（TKCA014）'!$J$2:$T$59,8,FALSE)</f>
        <v>84</v>
      </c>
      <c r="M34" s="19">
        <f>VLOOKUP(A34,'[1]貼付（TKCA014）'!$J$2:$T$59,9,FALSE)</f>
        <v>10</v>
      </c>
      <c r="N34" s="15">
        <f t="shared" si="4"/>
        <v>0.11904761904761904</v>
      </c>
      <c r="O34" s="19">
        <f>VLOOKUP(A34,'[1]貼付（TKCA014）'!$J$2:$T$59,10,FALSE)</f>
        <v>9</v>
      </c>
      <c r="P34" s="19">
        <f>VLOOKUP(A34,'[1]貼付（TKCA014）'!$J$2:$T$59,11,FALSE)</f>
        <v>2</v>
      </c>
      <c r="Q34" s="16">
        <f t="shared" si="0"/>
        <v>0.22222222222222221</v>
      </c>
    </row>
    <row r="35" spans="1:17" x14ac:dyDescent="0.15">
      <c r="A35" s="17">
        <v>280404</v>
      </c>
      <c r="B35" s="18" t="s">
        <v>46</v>
      </c>
      <c r="C35" s="19">
        <f>VLOOKUP(A35,'[1]貼付（TKCA014）'!$J$2:$T$59,3,FALSE)</f>
        <v>90</v>
      </c>
      <c r="D35" s="19">
        <f>VLOOKUP(A35,'[1]貼付（TKCA014）'!$J$2:$T$59,4,FALSE)</f>
        <v>7</v>
      </c>
      <c r="E35" s="15">
        <f t="shared" si="1"/>
        <v>7.7777777777777779E-2</v>
      </c>
      <c r="F35" s="19">
        <f>VLOOKUP(A35,'[1]貼付（TKCA014）'!$J$2:$T$59,5,FALSE)</f>
        <v>8</v>
      </c>
      <c r="G35" s="15">
        <f t="shared" si="2"/>
        <v>8.8888888888888892E-2</v>
      </c>
      <c r="H35" s="15">
        <f t="shared" si="5"/>
        <v>0.16666666666666666</v>
      </c>
      <c r="I35" s="19">
        <f>VLOOKUP(A35,'[1]貼付（TKCA014）'!$J$2:$T$59,6,FALSE)</f>
        <v>46</v>
      </c>
      <c r="J35" s="19">
        <f>VLOOKUP(A35,'[1]貼付（TKCA014）'!$J$2:$T$59,7,FALSE)</f>
        <v>7</v>
      </c>
      <c r="K35" s="15">
        <f t="shared" si="3"/>
        <v>0.15217391304347827</v>
      </c>
      <c r="L35" s="19">
        <f>VLOOKUP(A35,'[1]貼付（TKCA014）'!$J$2:$T$59,8,FALSE)</f>
        <v>49</v>
      </c>
      <c r="M35" s="19">
        <f>VLOOKUP(A35,'[1]貼付（TKCA014）'!$J$2:$T$59,9,FALSE)</f>
        <v>7</v>
      </c>
      <c r="N35" s="15">
        <f t="shared" si="4"/>
        <v>0.14285714285714285</v>
      </c>
      <c r="O35" s="19">
        <f>VLOOKUP(A35,'[1]貼付（TKCA014）'!$J$2:$T$59,10,FALSE)</f>
        <v>26</v>
      </c>
      <c r="P35" s="19">
        <f>VLOOKUP(A35,'[1]貼付（TKCA014）'!$J$2:$T$59,11,FALSE)</f>
        <v>4</v>
      </c>
      <c r="Q35" s="16">
        <f t="shared" si="0"/>
        <v>0.15384615384615385</v>
      </c>
    </row>
    <row r="36" spans="1:17" x14ac:dyDescent="0.15">
      <c r="A36" s="17">
        <v>280420</v>
      </c>
      <c r="B36" s="18" t="s">
        <v>47</v>
      </c>
      <c r="C36" s="19">
        <f>VLOOKUP(A36,'[1]貼付（TKCA014）'!$J$2:$T$59,3,FALSE)</f>
        <v>169</v>
      </c>
      <c r="D36" s="19">
        <f>VLOOKUP(A36,'[1]貼付（TKCA014）'!$J$2:$T$59,4,FALSE)</f>
        <v>25</v>
      </c>
      <c r="E36" s="15">
        <f t="shared" si="1"/>
        <v>0.14792899408284024</v>
      </c>
      <c r="F36" s="19">
        <f>VLOOKUP(A36,'[1]貼付（TKCA014）'!$J$2:$T$59,5,FALSE)</f>
        <v>12</v>
      </c>
      <c r="G36" s="15">
        <f t="shared" si="2"/>
        <v>7.1005917159763315E-2</v>
      </c>
      <c r="H36" s="15">
        <f t="shared" si="5"/>
        <v>0.21893491124260356</v>
      </c>
      <c r="I36" s="19">
        <f>VLOOKUP(A36,'[1]貼付（TKCA014）'!$J$2:$T$59,6,FALSE)</f>
        <v>83</v>
      </c>
      <c r="J36" s="19">
        <f>VLOOKUP(A36,'[1]貼付（TKCA014）'!$J$2:$T$59,7,FALSE)</f>
        <v>14</v>
      </c>
      <c r="K36" s="15">
        <f t="shared" si="3"/>
        <v>0.16867469879518071</v>
      </c>
      <c r="L36" s="19">
        <f>VLOOKUP(A36,'[1]貼付（TKCA014）'!$J$2:$T$59,8,FALSE)</f>
        <v>112</v>
      </c>
      <c r="M36" s="19">
        <f>VLOOKUP(A36,'[1]貼付（TKCA014）'!$J$2:$T$59,9,FALSE)</f>
        <v>21</v>
      </c>
      <c r="N36" s="15">
        <f t="shared" si="4"/>
        <v>0.1875</v>
      </c>
      <c r="O36" s="19">
        <f>VLOOKUP(A36,'[1]貼付（TKCA014）'!$J$2:$T$59,10,FALSE)</f>
        <v>22</v>
      </c>
      <c r="P36" s="19">
        <f>VLOOKUP(A36,'[1]貼付（TKCA014）'!$J$2:$T$59,11,FALSE)</f>
        <v>7</v>
      </c>
      <c r="Q36" s="16">
        <f t="shared" si="0"/>
        <v>0.31818181818181818</v>
      </c>
    </row>
    <row r="37" spans="1:17" x14ac:dyDescent="0.15">
      <c r="A37" s="17">
        <v>280438</v>
      </c>
      <c r="B37" s="18" t="s">
        <v>48</v>
      </c>
      <c r="C37" s="19">
        <f>VLOOKUP(A37,'[1]貼付（TKCA014）'!$J$2:$T$59,3,FALSE)</f>
        <v>528</v>
      </c>
      <c r="D37" s="19">
        <f>VLOOKUP(A37,'[1]貼付（TKCA014）'!$J$2:$T$59,4,FALSE)</f>
        <v>59</v>
      </c>
      <c r="E37" s="15">
        <f t="shared" si="1"/>
        <v>0.11174242424242424</v>
      </c>
      <c r="F37" s="19">
        <f>VLOOKUP(A37,'[1]貼付（TKCA014）'!$J$2:$T$59,5,FALSE)</f>
        <v>42</v>
      </c>
      <c r="G37" s="15">
        <f t="shared" si="2"/>
        <v>7.9545454545454544E-2</v>
      </c>
      <c r="H37" s="15">
        <f t="shared" si="5"/>
        <v>0.19128787878787878</v>
      </c>
      <c r="I37" s="19">
        <f>VLOOKUP(A37,'[1]貼付（TKCA014）'!$J$2:$T$59,6,FALSE)</f>
        <v>277</v>
      </c>
      <c r="J37" s="19">
        <f>VLOOKUP(A37,'[1]貼付（TKCA014）'!$J$2:$T$59,7,FALSE)</f>
        <v>43</v>
      </c>
      <c r="K37" s="15">
        <f t="shared" si="3"/>
        <v>0.1552346570397112</v>
      </c>
      <c r="L37" s="19">
        <f>VLOOKUP(A37,'[1]貼付（TKCA014）'!$J$2:$T$59,8,FALSE)</f>
        <v>312</v>
      </c>
      <c r="M37" s="19">
        <f>VLOOKUP(A37,'[1]貼付（TKCA014）'!$J$2:$T$59,9,FALSE)</f>
        <v>54</v>
      </c>
      <c r="N37" s="15">
        <f t="shared" si="4"/>
        <v>0.17307692307692307</v>
      </c>
      <c r="O37" s="19">
        <f>VLOOKUP(A37,'[1]貼付（TKCA014）'!$J$2:$T$59,10,FALSE)</f>
        <v>174</v>
      </c>
      <c r="P37" s="19">
        <f>VLOOKUP(A37,'[1]貼付（TKCA014）'!$J$2:$T$59,11,FALSE)</f>
        <v>30</v>
      </c>
      <c r="Q37" s="16">
        <f t="shared" si="0"/>
        <v>0.17241379310344829</v>
      </c>
    </row>
    <row r="38" spans="1:17" x14ac:dyDescent="0.15">
      <c r="A38" s="17">
        <v>280453</v>
      </c>
      <c r="B38" s="18" t="s">
        <v>49</v>
      </c>
      <c r="C38" s="19">
        <f>VLOOKUP(A38,'[1]貼付（TKCA014）'!$J$2:$T$59,3,FALSE)</f>
        <v>171</v>
      </c>
      <c r="D38" s="19">
        <f>VLOOKUP(A38,'[1]貼付（TKCA014）'!$J$2:$T$59,4,FALSE)</f>
        <v>9</v>
      </c>
      <c r="E38" s="15">
        <f t="shared" si="1"/>
        <v>5.2631578947368418E-2</v>
      </c>
      <c r="F38" s="19">
        <f>VLOOKUP(A38,'[1]貼付（TKCA014）'!$J$2:$T$59,5,FALSE)</f>
        <v>21</v>
      </c>
      <c r="G38" s="15">
        <f t="shared" si="2"/>
        <v>0.12280701754385964</v>
      </c>
      <c r="H38" s="15">
        <f t="shared" si="5"/>
        <v>0.17543859649122806</v>
      </c>
      <c r="I38" s="19">
        <f>VLOOKUP(A38,'[1]貼付（TKCA014）'!$J$2:$T$59,6,FALSE)</f>
        <v>72</v>
      </c>
      <c r="J38" s="19">
        <f>VLOOKUP(A38,'[1]貼付（TKCA014）'!$J$2:$T$59,7,FALSE)</f>
        <v>13</v>
      </c>
      <c r="K38" s="15">
        <f t="shared" si="3"/>
        <v>0.18055555555555555</v>
      </c>
      <c r="L38" s="19">
        <f>VLOOKUP(A38,'[1]貼付（TKCA014）'!$J$2:$T$59,8,FALSE)</f>
        <v>72</v>
      </c>
      <c r="M38" s="19">
        <f>VLOOKUP(A38,'[1]貼付（TKCA014）'!$J$2:$T$59,9,FALSE)</f>
        <v>11</v>
      </c>
      <c r="N38" s="15">
        <f t="shared" si="4"/>
        <v>0.15277777777777779</v>
      </c>
      <c r="O38" s="19">
        <f>VLOOKUP(A38,'[1]貼付（TKCA014）'!$J$2:$T$59,10,FALSE)</f>
        <v>41</v>
      </c>
      <c r="P38" s="19">
        <f>VLOOKUP(A38,'[1]貼付（TKCA014）'!$J$2:$T$59,11,FALSE)</f>
        <v>8</v>
      </c>
      <c r="Q38" s="16">
        <f t="shared" si="0"/>
        <v>0.1951219512195122</v>
      </c>
    </row>
    <row r="39" spans="1:17" x14ac:dyDescent="0.15">
      <c r="A39" s="17">
        <v>280461</v>
      </c>
      <c r="B39" s="18" t="s">
        <v>50</v>
      </c>
      <c r="C39" s="19">
        <f>VLOOKUP(A39,'[1]貼付（TKCA014）'!$J$2:$T$59,3,FALSE)</f>
        <v>108</v>
      </c>
      <c r="D39" s="19">
        <f>VLOOKUP(A39,'[1]貼付（TKCA014）'!$J$2:$T$59,4,FALSE)</f>
        <v>5</v>
      </c>
      <c r="E39" s="15">
        <f t="shared" si="1"/>
        <v>4.6296296296296294E-2</v>
      </c>
      <c r="F39" s="19">
        <f>VLOOKUP(A39,'[1]貼付（TKCA014）'!$J$2:$T$59,5,FALSE)</f>
        <v>15</v>
      </c>
      <c r="G39" s="15">
        <f t="shared" si="2"/>
        <v>0.1388888888888889</v>
      </c>
      <c r="H39" s="15">
        <f t="shared" si="5"/>
        <v>0.18518518518518517</v>
      </c>
      <c r="I39" s="19">
        <f>VLOOKUP(A39,'[1]貼付（TKCA014）'!$J$2:$T$59,6,FALSE)</f>
        <v>44</v>
      </c>
      <c r="J39" s="19">
        <f>VLOOKUP(A39,'[1]貼付（TKCA014）'!$J$2:$T$59,7,FALSE)</f>
        <v>8</v>
      </c>
      <c r="K39" s="15">
        <f t="shared" si="3"/>
        <v>0.18181818181818182</v>
      </c>
      <c r="L39" s="19">
        <f>VLOOKUP(A39,'[1]貼付（TKCA014）'!$J$2:$T$59,8,FALSE)</f>
        <v>57</v>
      </c>
      <c r="M39" s="19">
        <f>VLOOKUP(A39,'[1]貼付（TKCA014）'!$J$2:$T$59,9,FALSE)</f>
        <v>14</v>
      </c>
      <c r="N39" s="15">
        <f t="shared" si="4"/>
        <v>0.24561403508771928</v>
      </c>
      <c r="O39" s="19">
        <f>VLOOKUP(A39,'[1]貼付（TKCA014）'!$J$2:$T$59,10,FALSE)</f>
        <v>17</v>
      </c>
      <c r="P39" s="19">
        <f>VLOOKUP(A39,'[1]貼付（TKCA014）'!$J$2:$T$59,11,FALSE)</f>
        <v>6</v>
      </c>
      <c r="Q39" s="16">
        <f t="shared" si="0"/>
        <v>0.35294117647058826</v>
      </c>
    </row>
    <row r="40" spans="1:17" s="25" customFormat="1" x14ac:dyDescent="0.15">
      <c r="A40" s="20">
        <v>280503</v>
      </c>
      <c r="B40" s="21" t="s">
        <v>51</v>
      </c>
      <c r="C40" s="19">
        <f>VLOOKUP(A40,'[1]貼付（TKCA014）'!$J$2:$T$59,3,FALSE)</f>
        <v>324</v>
      </c>
      <c r="D40" s="19">
        <f>VLOOKUP(A40,'[1]貼付（TKCA014）'!$J$2:$T$59,4,FALSE)</f>
        <v>37</v>
      </c>
      <c r="E40" s="15">
        <f t="shared" si="1"/>
        <v>0.11419753086419752</v>
      </c>
      <c r="F40" s="19">
        <f>VLOOKUP(A40,'[1]貼付（TKCA014）'!$J$2:$T$59,5,FALSE)</f>
        <v>19</v>
      </c>
      <c r="G40" s="15">
        <f t="shared" si="2"/>
        <v>5.8641975308641972E-2</v>
      </c>
      <c r="H40" s="15">
        <f t="shared" si="5"/>
        <v>0.1728395061728395</v>
      </c>
      <c r="I40" s="19">
        <f>VLOOKUP(A40,'[1]貼付（TKCA014）'!$J$2:$T$59,6,FALSE)</f>
        <v>158</v>
      </c>
      <c r="J40" s="19">
        <f>VLOOKUP(A40,'[1]貼付（TKCA014）'!$J$2:$T$59,7,FALSE)</f>
        <v>14</v>
      </c>
      <c r="K40" s="15">
        <f t="shared" si="3"/>
        <v>8.8607594936708861E-2</v>
      </c>
      <c r="L40" s="19">
        <f>VLOOKUP(A40,'[1]貼付（TKCA014）'!$J$2:$T$59,8,FALSE)</f>
        <v>201</v>
      </c>
      <c r="M40" s="19">
        <f>VLOOKUP(A40,'[1]貼付（TKCA014）'!$J$2:$T$59,9,FALSE)</f>
        <v>27</v>
      </c>
      <c r="N40" s="15">
        <f t="shared" si="4"/>
        <v>0.13432835820895522</v>
      </c>
      <c r="O40" s="19">
        <f>VLOOKUP(A40,'[1]貼付（TKCA014）'!$J$2:$T$59,10,FALSE)</f>
        <v>102</v>
      </c>
      <c r="P40" s="19">
        <f>VLOOKUP(A40,'[1]貼付（TKCA014）'!$J$2:$T$59,11,FALSE)</f>
        <v>16</v>
      </c>
      <c r="Q40" s="16">
        <f t="shared" si="0"/>
        <v>0.15686274509803921</v>
      </c>
    </row>
    <row r="41" spans="1:17" x14ac:dyDescent="0.15">
      <c r="A41" s="17">
        <v>280578</v>
      </c>
      <c r="B41" s="18" t="s">
        <v>52</v>
      </c>
      <c r="C41" s="19">
        <f>VLOOKUP(A41,'[1]貼付（TKCA014）'!$J$2:$T$59,3,FALSE)</f>
        <v>171</v>
      </c>
      <c r="D41" s="19">
        <f>VLOOKUP(A41,'[1]貼付（TKCA014）'!$J$2:$T$59,4,FALSE)</f>
        <v>16</v>
      </c>
      <c r="E41" s="15">
        <f t="shared" si="1"/>
        <v>9.3567251461988299E-2</v>
      </c>
      <c r="F41" s="19">
        <f>VLOOKUP(A41,'[1]貼付（TKCA014）'!$J$2:$T$59,5,FALSE)</f>
        <v>15</v>
      </c>
      <c r="G41" s="15">
        <f t="shared" si="2"/>
        <v>8.771929824561403E-2</v>
      </c>
      <c r="H41" s="15">
        <f t="shared" si="5"/>
        <v>0.18128654970760233</v>
      </c>
      <c r="I41" s="19">
        <f>VLOOKUP(A41,'[1]貼付（TKCA014）'!$J$2:$T$59,6,FALSE)</f>
        <v>113</v>
      </c>
      <c r="J41" s="19">
        <f>VLOOKUP(A41,'[1]貼付（TKCA014）'!$J$2:$T$59,7,FALSE)</f>
        <v>21</v>
      </c>
      <c r="K41" s="15">
        <f t="shared" si="3"/>
        <v>0.18584070796460178</v>
      </c>
      <c r="L41" s="19">
        <f>VLOOKUP(A41,'[1]貼付（TKCA014）'!$J$2:$T$59,8,FALSE)</f>
        <v>129</v>
      </c>
      <c r="M41" s="19">
        <f>VLOOKUP(A41,'[1]貼付（TKCA014）'!$J$2:$T$59,9,FALSE)</f>
        <v>21</v>
      </c>
      <c r="N41" s="15">
        <f t="shared" si="4"/>
        <v>0.16279069767441862</v>
      </c>
      <c r="O41" s="19">
        <f>VLOOKUP(A41,'[1]貼付（TKCA014）'!$J$2:$T$59,10,FALSE)</f>
        <v>48</v>
      </c>
      <c r="P41" s="19">
        <f>VLOOKUP(A41,'[1]貼付（TKCA014）'!$J$2:$T$59,11,FALSE)</f>
        <v>12</v>
      </c>
      <c r="Q41" s="16">
        <f t="shared" si="0"/>
        <v>0.25</v>
      </c>
    </row>
    <row r="42" spans="1:17" x14ac:dyDescent="0.15">
      <c r="A42" s="17">
        <v>280628</v>
      </c>
      <c r="B42" s="18" t="s">
        <v>53</v>
      </c>
      <c r="C42" s="19">
        <f>VLOOKUP(A42,'[1]貼付（TKCA014）'!$J$2:$T$59,3,FALSE)</f>
        <v>121</v>
      </c>
      <c r="D42" s="19">
        <f>VLOOKUP(A42,'[1]貼付（TKCA014）'!$J$2:$T$59,4,FALSE)</f>
        <v>8</v>
      </c>
      <c r="E42" s="15">
        <f t="shared" si="1"/>
        <v>6.6115702479338845E-2</v>
      </c>
      <c r="F42" s="19">
        <f>VLOOKUP(A42,'[1]貼付（TKCA014）'!$J$2:$T$59,5,FALSE)</f>
        <v>9</v>
      </c>
      <c r="G42" s="15">
        <f t="shared" si="2"/>
        <v>7.43801652892562E-2</v>
      </c>
      <c r="H42" s="15">
        <f t="shared" si="5"/>
        <v>0.14049586776859505</v>
      </c>
      <c r="I42" s="19">
        <f>VLOOKUP(A42,'[1]貼付（TKCA014）'!$J$2:$T$59,6,FALSE)</f>
        <v>88</v>
      </c>
      <c r="J42" s="19">
        <f>VLOOKUP(A42,'[1]貼付（TKCA014）'!$J$2:$T$59,7,FALSE)</f>
        <v>10</v>
      </c>
      <c r="K42" s="15">
        <f t="shared" si="3"/>
        <v>0.11363636363636363</v>
      </c>
      <c r="L42" s="19">
        <f>VLOOKUP(A42,'[1]貼付（TKCA014）'!$J$2:$T$59,8,FALSE)</f>
        <v>98</v>
      </c>
      <c r="M42" s="19">
        <f>VLOOKUP(A42,'[1]貼付（TKCA014）'!$J$2:$T$59,9,FALSE)</f>
        <v>13</v>
      </c>
      <c r="N42" s="15">
        <f t="shared" si="4"/>
        <v>0.1326530612244898</v>
      </c>
      <c r="O42" s="19">
        <f>VLOOKUP(A42,'[1]貼付（TKCA014）'!$J$2:$T$59,10,FALSE)</f>
        <v>2</v>
      </c>
      <c r="P42" s="19">
        <f>VLOOKUP(A42,'[1]貼付（TKCA014）'!$J$2:$T$59,11,FALSE)</f>
        <v>1</v>
      </c>
      <c r="Q42" s="16">
        <f t="shared" si="0"/>
        <v>0.5</v>
      </c>
    </row>
    <row r="43" spans="1:17" x14ac:dyDescent="0.15">
      <c r="A43" s="17">
        <v>280651</v>
      </c>
      <c r="B43" s="18" t="s">
        <v>54</v>
      </c>
      <c r="C43" s="19">
        <f>VLOOKUP(A43,'[1]貼付（TKCA014）'!$J$2:$T$59,3,FALSE)</f>
        <v>178</v>
      </c>
      <c r="D43" s="19">
        <f>VLOOKUP(A43,'[1]貼付（TKCA014）'!$J$2:$T$59,4,FALSE)</f>
        <v>16</v>
      </c>
      <c r="E43" s="15">
        <f t="shared" si="1"/>
        <v>8.98876404494382E-2</v>
      </c>
      <c r="F43" s="19">
        <f>VLOOKUP(A43,'[1]貼付（TKCA014）'!$J$2:$T$59,5,FALSE)</f>
        <v>7</v>
      </c>
      <c r="G43" s="15">
        <f t="shared" si="2"/>
        <v>3.9325842696629212E-2</v>
      </c>
      <c r="H43" s="15">
        <f t="shared" si="5"/>
        <v>0.12921348314606743</v>
      </c>
      <c r="I43" s="19">
        <f>VLOOKUP(A43,'[1]貼付（TKCA014）'!$J$2:$T$59,6,FALSE)</f>
        <v>132</v>
      </c>
      <c r="J43" s="19">
        <f>VLOOKUP(A43,'[1]貼付（TKCA014）'!$J$2:$T$59,7,FALSE)</f>
        <v>21</v>
      </c>
      <c r="K43" s="15">
        <f t="shared" si="3"/>
        <v>0.15909090909090909</v>
      </c>
      <c r="L43" s="19">
        <f>VLOOKUP(A43,'[1]貼付（TKCA014）'!$J$2:$T$59,8,FALSE)</f>
        <v>132</v>
      </c>
      <c r="M43" s="19">
        <f>VLOOKUP(A43,'[1]貼付（TKCA014）'!$J$2:$T$59,9,FALSE)</f>
        <v>17</v>
      </c>
      <c r="N43" s="15">
        <f t="shared" si="4"/>
        <v>0.12878787878787878</v>
      </c>
      <c r="O43" s="19">
        <f>VLOOKUP(A43,'[1]貼付（TKCA014）'!$J$2:$T$59,10,FALSE)</f>
        <v>48</v>
      </c>
      <c r="P43" s="19">
        <f>VLOOKUP(A43,'[1]貼付（TKCA014）'!$J$2:$T$59,11,FALSE)</f>
        <v>6</v>
      </c>
      <c r="Q43" s="16">
        <f t="shared" si="0"/>
        <v>0.125</v>
      </c>
    </row>
    <row r="44" spans="1:17" x14ac:dyDescent="0.15">
      <c r="A44" s="17">
        <v>280701</v>
      </c>
      <c r="B44" s="18" t="s">
        <v>55</v>
      </c>
      <c r="C44" s="19">
        <f>VLOOKUP(A44,'[1]貼付（TKCA014）'!$J$2:$T$59,3,FALSE)</f>
        <v>213</v>
      </c>
      <c r="D44" s="19">
        <f>VLOOKUP(A44,'[1]貼付（TKCA014）'!$J$2:$T$59,4,FALSE)</f>
        <v>27</v>
      </c>
      <c r="E44" s="15">
        <f t="shared" si="1"/>
        <v>0.12676056338028169</v>
      </c>
      <c r="F44" s="19">
        <f>VLOOKUP(A44,'[1]貼付（TKCA014）'!$J$2:$T$59,5,FALSE)</f>
        <v>20</v>
      </c>
      <c r="G44" s="15">
        <f t="shared" si="2"/>
        <v>9.3896713615023469E-2</v>
      </c>
      <c r="H44" s="15">
        <f t="shared" si="5"/>
        <v>0.22065727699530516</v>
      </c>
      <c r="I44" s="19">
        <f>VLOOKUP(A44,'[1]貼付（TKCA014）'!$J$2:$T$59,6,FALSE)</f>
        <v>162</v>
      </c>
      <c r="J44" s="19">
        <f>VLOOKUP(A44,'[1]貼付（TKCA014）'!$J$2:$T$59,7,FALSE)</f>
        <v>26</v>
      </c>
      <c r="K44" s="15">
        <f t="shared" si="3"/>
        <v>0.16049382716049382</v>
      </c>
      <c r="L44" s="19">
        <f>VLOOKUP(A44,'[1]貼付（TKCA014）'!$J$2:$T$59,8,FALSE)</f>
        <v>168</v>
      </c>
      <c r="M44" s="19">
        <f>VLOOKUP(A44,'[1]貼付（TKCA014）'!$J$2:$T$59,9,FALSE)</f>
        <v>30</v>
      </c>
      <c r="N44" s="15">
        <f t="shared" si="4"/>
        <v>0.17857142857142858</v>
      </c>
      <c r="O44" s="19">
        <f>VLOOKUP(A44,'[1]貼付（TKCA014）'!$J$2:$T$59,10,FALSE)</f>
        <v>36</v>
      </c>
      <c r="P44" s="19">
        <f>VLOOKUP(A44,'[1]貼付（TKCA014）'!$J$2:$T$59,11,FALSE)</f>
        <v>9</v>
      </c>
      <c r="Q44" s="16">
        <f t="shared" si="0"/>
        <v>0.25</v>
      </c>
    </row>
    <row r="45" spans="1:17" x14ac:dyDescent="0.15">
      <c r="A45" s="17">
        <v>280735</v>
      </c>
      <c r="B45" s="18" t="s">
        <v>56</v>
      </c>
      <c r="C45" s="19">
        <f>VLOOKUP(A45,'[1]貼付（TKCA014）'!$J$2:$T$59,3,FALSE)</f>
        <v>453</v>
      </c>
      <c r="D45" s="19">
        <f>VLOOKUP(A45,'[1]貼付（TKCA014）'!$J$2:$T$59,4,FALSE)</f>
        <v>43</v>
      </c>
      <c r="E45" s="15">
        <f t="shared" si="1"/>
        <v>9.4922737306843266E-2</v>
      </c>
      <c r="F45" s="19">
        <f>VLOOKUP(A45,'[1]貼付（TKCA014）'!$J$2:$T$59,5,FALSE)</f>
        <v>36</v>
      </c>
      <c r="G45" s="15">
        <f t="shared" si="2"/>
        <v>7.9470198675496692E-2</v>
      </c>
      <c r="H45" s="15">
        <f t="shared" si="5"/>
        <v>0.17439293598233996</v>
      </c>
      <c r="I45" s="19">
        <f>VLOOKUP(A45,'[1]貼付（TKCA014）'!$J$2:$T$59,6,FALSE)</f>
        <v>300</v>
      </c>
      <c r="J45" s="19">
        <f>VLOOKUP(A45,'[1]貼付（TKCA014）'!$J$2:$T$59,7,FALSE)</f>
        <v>42</v>
      </c>
      <c r="K45" s="15">
        <f t="shared" si="3"/>
        <v>0.14000000000000001</v>
      </c>
      <c r="L45" s="19">
        <f>VLOOKUP(A45,'[1]貼付（TKCA014）'!$J$2:$T$59,8,FALSE)</f>
        <v>318</v>
      </c>
      <c r="M45" s="19">
        <f>VLOOKUP(A45,'[1]貼付（TKCA014）'!$J$2:$T$59,9,FALSE)</f>
        <v>47</v>
      </c>
      <c r="N45" s="15">
        <f t="shared" si="4"/>
        <v>0.14779874213836477</v>
      </c>
      <c r="O45" s="19">
        <f>VLOOKUP(A45,'[1]貼付（TKCA014）'!$J$2:$T$59,10,FALSE)</f>
        <v>100</v>
      </c>
      <c r="P45" s="19">
        <f>VLOOKUP(A45,'[1]貼付（TKCA014）'!$J$2:$T$59,11,FALSE)</f>
        <v>15</v>
      </c>
      <c r="Q45" s="16">
        <f t="shared" si="0"/>
        <v>0.15</v>
      </c>
    </row>
    <row r="46" spans="1:17" x14ac:dyDescent="0.15">
      <c r="A46" s="17">
        <v>280792</v>
      </c>
      <c r="B46" s="26" t="s">
        <v>57</v>
      </c>
      <c r="C46" s="19">
        <f>VLOOKUP(A46,'[1]貼付（TKCA014）'!$J$2:$T$59,3,FALSE)</f>
        <v>287</v>
      </c>
      <c r="D46" s="19">
        <f>VLOOKUP(A46,'[1]貼付（TKCA014）'!$J$2:$T$59,4,FALSE)</f>
        <v>31</v>
      </c>
      <c r="E46" s="15">
        <f t="shared" si="1"/>
        <v>0.10801393728222997</v>
      </c>
      <c r="F46" s="19">
        <f>VLOOKUP(A46,'[1]貼付（TKCA014）'!$J$2:$T$59,5,FALSE)</f>
        <v>17</v>
      </c>
      <c r="G46" s="15">
        <f t="shared" si="2"/>
        <v>5.9233449477351915E-2</v>
      </c>
      <c r="H46" s="15">
        <f t="shared" si="5"/>
        <v>0.1672473867595819</v>
      </c>
      <c r="I46" s="19">
        <f>VLOOKUP(A46,'[1]貼付（TKCA014）'!$J$2:$T$59,6,FALSE)</f>
        <v>187</v>
      </c>
      <c r="J46" s="19">
        <f>VLOOKUP(A46,'[1]貼付（TKCA014）'!$J$2:$T$59,7,FALSE)</f>
        <v>36</v>
      </c>
      <c r="K46" s="15">
        <f t="shared" si="3"/>
        <v>0.19251336898395721</v>
      </c>
      <c r="L46" s="19">
        <f>VLOOKUP(A46,'[1]貼付（TKCA014）'!$J$2:$T$59,8,FALSE)</f>
        <v>198</v>
      </c>
      <c r="M46" s="19">
        <f>VLOOKUP(A46,'[1]貼付（TKCA014）'!$J$2:$T$59,9,FALSE)</f>
        <v>32</v>
      </c>
      <c r="N46" s="15">
        <f t="shared" si="4"/>
        <v>0.16161616161616163</v>
      </c>
      <c r="O46" s="19">
        <f>VLOOKUP(A46,'[1]貼付（TKCA014）'!$J$2:$T$59,10,FALSE)</f>
        <v>88</v>
      </c>
      <c r="P46" s="19">
        <f>VLOOKUP(A46,'[1]貼付（TKCA014）'!$J$2:$T$59,11,FALSE)</f>
        <v>13</v>
      </c>
      <c r="Q46" s="16">
        <f t="shared" si="0"/>
        <v>0.14772727272727273</v>
      </c>
    </row>
    <row r="47" spans="1:17" x14ac:dyDescent="0.15">
      <c r="A47" s="17">
        <v>280867</v>
      </c>
      <c r="B47" s="18" t="s">
        <v>58</v>
      </c>
      <c r="C47" s="19">
        <f>VLOOKUP(A47,'[1]貼付（TKCA014）'!$J$2:$T$59,3,FALSE)</f>
        <v>401</v>
      </c>
      <c r="D47" s="19">
        <f>VLOOKUP(A47,'[1]貼付（TKCA014）'!$J$2:$T$59,4,FALSE)</f>
        <v>31</v>
      </c>
      <c r="E47" s="15">
        <f t="shared" si="1"/>
        <v>7.7306733167082295E-2</v>
      </c>
      <c r="F47" s="19">
        <f>VLOOKUP(A47,'[1]貼付（TKCA014）'!$J$2:$T$59,5,FALSE)</f>
        <v>54</v>
      </c>
      <c r="G47" s="15">
        <f t="shared" si="2"/>
        <v>0.13466334164588528</v>
      </c>
      <c r="H47" s="15">
        <f t="shared" si="5"/>
        <v>0.21197007481296759</v>
      </c>
      <c r="I47" s="19">
        <f>VLOOKUP(A47,'[1]貼付（TKCA014）'!$J$2:$T$59,6,FALSE)</f>
        <v>245</v>
      </c>
      <c r="J47" s="19">
        <f>VLOOKUP(A47,'[1]貼付（TKCA014）'!$J$2:$T$59,7,FALSE)</f>
        <v>51</v>
      </c>
      <c r="K47" s="15">
        <f t="shared" si="3"/>
        <v>0.20816326530612245</v>
      </c>
      <c r="L47" s="19">
        <f>VLOOKUP(A47,'[1]貼付（TKCA014）'!$J$2:$T$59,8,FALSE)</f>
        <v>261</v>
      </c>
      <c r="M47" s="19">
        <f>VLOOKUP(A47,'[1]貼付（TKCA014）'!$J$2:$T$59,9,FALSE)</f>
        <v>45</v>
      </c>
      <c r="N47" s="15">
        <f t="shared" si="4"/>
        <v>0.17241379310344829</v>
      </c>
      <c r="O47" s="19">
        <f>VLOOKUP(A47,'[1]貼付（TKCA014）'!$J$2:$T$59,10,FALSE)</f>
        <v>138</v>
      </c>
      <c r="P47" s="19">
        <f>VLOOKUP(A47,'[1]貼付（TKCA014）'!$J$2:$T$59,11,FALSE)</f>
        <v>25</v>
      </c>
      <c r="Q47" s="16">
        <f t="shared" si="0"/>
        <v>0.18115942028985507</v>
      </c>
    </row>
    <row r="48" spans="1:17" x14ac:dyDescent="0.15">
      <c r="A48" s="17">
        <v>280933</v>
      </c>
      <c r="B48" s="18" t="s">
        <v>59</v>
      </c>
      <c r="C48" s="19">
        <f>VLOOKUP(A48,'[1]貼付（TKCA014）'!$J$2:$T$59,3,FALSE)</f>
        <v>406</v>
      </c>
      <c r="D48" s="19">
        <f>VLOOKUP(A48,'[1]貼付（TKCA014）'!$J$2:$T$59,4,FALSE)</f>
        <v>34</v>
      </c>
      <c r="E48" s="15">
        <f t="shared" si="1"/>
        <v>8.3743842364532015E-2</v>
      </c>
      <c r="F48" s="19">
        <f>VLOOKUP(A48,'[1]貼付（TKCA014）'!$J$2:$T$59,5,FALSE)</f>
        <v>34</v>
      </c>
      <c r="G48" s="15">
        <f t="shared" si="2"/>
        <v>8.3743842364532015E-2</v>
      </c>
      <c r="H48" s="15">
        <f t="shared" si="5"/>
        <v>0.16748768472906403</v>
      </c>
      <c r="I48" s="19">
        <f>VLOOKUP(A48,'[1]貼付（TKCA014）'!$J$2:$T$59,6,FALSE)</f>
        <v>253</v>
      </c>
      <c r="J48" s="19">
        <f>VLOOKUP(A48,'[1]貼付（TKCA014）'!$J$2:$T$59,7,FALSE)</f>
        <v>52</v>
      </c>
      <c r="K48" s="15">
        <f t="shared" si="3"/>
        <v>0.20553359683794467</v>
      </c>
      <c r="L48" s="19">
        <f>VLOOKUP(A48,'[1]貼付（TKCA014）'!$J$2:$T$59,8,FALSE)</f>
        <v>282</v>
      </c>
      <c r="M48" s="19">
        <f>VLOOKUP(A48,'[1]貼付（TKCA014）'!$J$2:$T$59,9,FALSE)</f>
        <v>54</v>
      </c>
      <c r="N48" s="15">
        <f t="shared" si="4"/>
        <v>0.19148936170212766</v>
      </c>
      <c r="O48" s="19">
        <f>VLOOKUP(A48,'[1]貼付（TKCA014）'!$J$2:$T$59,10,FALSE)</f>
        <v>80</v>
      </c>
      <c r="P48" s="19">
        <f>VLOOKUP(A48,'[1]貼付（TKCA014）'!$J$2:$T$59,11,FALSE)</f>
        <v>18</v>
      </c>
      <c r="Q48" s="16">
        <f t="shared" si="0"/>
        <v>0.22500000000000001</v>
      </c>
    </row>
    <row r="49" spans="1:17" x14ac:dyDescent="0.15">
      <c r="A49" s="17">
        <v>280958</v>
      </c>
      <c r="B49" s="18" t="s">
        <v>60</v>
      </c>
      <c r="C49" s="19">
        <f>VLOOKUP(A49,'[1]貼付（TKCA014）'!$J$2:$T$59,3,FALSE)</f>
        <v>588</v>
      </c>
      <c r="D49" s="19">
        <f>VLOOKUP(A49,'[1]貼付（TKCA014）'!$J$2:$T$59,4,FALSE)</f>
        <v>63</v>
      </c>
      <c r="E49" s="15">
        <f t="shared" si="1"/>
        <v>0.10714285714285714</v>
      </c>
      <c r="F49" s="19">
        <f>VLOOKUP(A49,'[1]貼付（TKCA014）'!$J$2:$T$59,5,FALSE)</f>
        <v>54</v>
      </c>
      <c r="G49" s="15">
        <f t="shared" si="2"/>
        <v>9.1836734693877556E-2</v>
      </c>
      <c r="H49" s="15">
        <f t="shared" si="5"/>
        <v>0.19897959183673469</v>
      </c>
      <c r="I49" s="19">
        <f>VLOOKUP(A49,'[1]貼付（TKCA014）'!$J$2:$T$59,6,FALSE)</f>
        <v>461</v>
      </c>
      <c r="J49" s="19">
        <f>VLOOKUP(A49,'[1]貼付（TKCA014）'!$J$2:$T$59,7,FALSE)</f>
        <v>90</v>
      </c>
      <c r="K49" s="15">
        <f t="shared" si="3"/>
        <v>0.19522776572668113</v>
      </c>
      <c r="L49" s="19">
        <f>VLOOKUP(A49,'[1]貼付（TKCA014）'!$J$2:$T$59,8,FALSE)</f>
        <v>432</v>
      </c>
      <c r="M49" s="19">
        <f>VLOOKUP(A49,'[1]貼付（TKCA014）'!$J$2:$T$59,9,FALSE)</f>
        <v>89</v>
      </c>
      <c r="N49" s="15">
        <f t="shared" si="4"/>
        <v>0.20601851851851852</v>
      </c>
      <c r="O49" s="19">
        <f>VLOOKUP(A49,'[1]貼付（TKCA014）'!$J$2:$T$59,10,FALSE)</f>
        <v>176</v>
      </c>
      <c r="P49" s="19">
        <f>VLOOKUP(A49,'[1]貼付（TKCA014）'!$J$2:$T$59,11,FALSE)</f>
        <v>41</v>
      </c>
      <c r="Q49" s="16">
        <f t="shared" si="0"/>
        <v>0.23295454545454544</v>
      </c>
    </row>
    <row r="50" spans="1:17" x14ac:dyDescent="0.15">
      <c r="A50" s="17">
        <v>283010</v>
      </c>
      <c r="B50" s="18" t="s">
        <v>61</v>
      </c>
      <c r="C50" s="19">
        <f>VLOOKUP(A50,'[1]貼付（TKCA014）'!$J$2:$T$59,3,FALSE)</f>
        <v>27</v>
      </c>
      <c r="D50" s="19">
        <f>VLOOKUP(A50,'[1]貼付（TKCA014）'!$J$2:$T$59,4,FALSE)</f>
        <v>2</v>
      </c>
      <c r="E50" s="15">
        <f t="shared" si="1"/>
        <v>7.407407407407407E-2</v>
      </c>
      <c r="F50" s="19">
        <f>VLOOKUP(A50,'[1]貼付（TKCA014）'!$J$2:$T$59,5,FALSE)</f>
        <v>2</v>
      </c>
      <c r="G50" s="15">
        <f t="shared" si="2"/>
        <v>7.407407407407407E-2</v>
      </c>
      <c r="H50" s="15">
        <f t="shared" si="5"/>
        <v>0.14814814814814814</v>
      </c>
      <c r="I50" s="19">
        <f>VLOOKUP(A50,'[1]貼付（TKCA014）'!$J$2:$T$59,6,FALSE)</f>
        <v>27</v>
      </c>
      <c r="J50" s="19">
        <f>VLOOKUP(A50,'[1]貼付（TKCA014）'!$J$2:$T$59,7,FALSE)</f>
        <v>6</v>
      </c>
      <c r="K50" s="15">
        <f t="shared" si="3"/>
        <v>0.22222222222222221</v>
      </c>
      <c r="L50" s="19">
        <f>VLOOKUP(A50,'[1]貼付（TKCA014）'!$J$2:$T$59,8,FALSE)</f>
        <v>31</v>
      </c>
      <c r="M50" s="19">
        <f>VLOOKUP(A50,'[1]貼付（TKCA014）'!$J$2:$T$59,9,FALSE)</f>
        <v>5</v>
      </c>
      <c r="N50" s="15">
        <f t="shared" si="4"/>
        <v>0.16129032258064516</v>
      </c>
      <c r="O50" s="19">
        <f>VLOOKUP(A50,'[1]貼付（TKCA014）'!$J$2:$T$59,10,FALSE)</f>
        <v>2</v>
      </c>
      <c r="P50" s="19">
        <f>VLOOKUP(A50,'[1]貼付（TKCA014）'!$J$2:$T$59,11,FALSE)</f>
        <v>0</v>
      </c>
      <c r="Q50" s="16">
        <f t="shared" si="0"/>
        <v>0</v>
      </c>
    </row>
    <row r="51" spans="1:17" x14ac:dyDescent="0.15">
      <c r="A51" s="17">
        <v>283051</v>
      </c>
      <c r="B51" s="18" t="s">
        <v>62</v>
      </c>
      <c r="C51" s="19">
        <f>VLOOKUP(A51,'[1]貼付（TKCA014）'!$J$2:$T$59,3,FALSE)</f>
        <v>52</v>
      </c>
      <c r="D51" s="19">
        <f>VLOOKUP(A51,'[1]貼付（TKCA014）'!$J$2:$T$59,4,FALSE)</f>
        <v>7</v>
      </c>
      <c r="E51" s="15">
        <f t="shared" si="1"/>
        <v>0.13461538461538461</v>
      </c>
      <c r="F51" s="19">
        <f>VLOOKUP(A51,'[1]貼付（TKCA014）'!$J$2:$T$59,5,FALSE)</f>
        <v>2</v>
      </c>
      <c r="G51" s="15">
        <f t="shared" si="2"/>
        <v>3.8461538461538464E-2</v>
      </c>
      <c r="H51" s="15">
        <f t="shared" si="5"/>
        <v>0.17307692307692307</v>
      </c>
      <c r="I51" s="19">
        <f>VLOOKUP(A51,'[1]貼付（TKCA014）'!$J$2:$T$59,6,FALSE)</f>
        <v>50</v>
      </c>
      <c r="J51" s="19">
        <f>VLOOKUP(A51,'[1]貼付（TKCA014）'!$J$2:$T$59,7,FALSE)</f>
        <v>10</v>
      </c>
      <c r="K51" s="15">
        <f t="shared" si="3"/>
        <v>0.2</v>
      </c>
      <c r="L51" s="19">
        <f>VLOOKUP(A51,'[1]貼付（TKCA014）'!$J$2:$T$59,8,FALSE)</f>
        <v>61</v>
      </c>
      <c r="M51" s="19">
        <f>VLOOKUP(A51,'[1]貼付（TKCA014）'!$J$2:$T$59,9,FALSE)</f>
        <v>9</v>
      </c>
      <c r="N51" s="15">
        <f t="shared" si="4"/>
        <v>0.14754098360655737</v>
      </c>
      <c r="O51" s="19">
        <f>VLOOKUP(A51,'[1]貼付（TKCA014）'!$J$2:$T$59,10,FALSE)</f>
        <v>4</v>
      </c>
      <c r="P51" s="19">
        <f>VLOOKUP(A51,'[1]貼付（TKCA014）'!$J$2:$T$59,11,FALSE)</f>
        <v>0</v>
      </c>
      <c r="Q51" s="16">
        <f t="shared" si="0"/>
        <v>0</v>
      </c>
    </row>
    <row r="52" spans="1:17" x14ac:dyDescent="0.15">
      <c r="A52" s="17">
        <v>283069</v>
      </c>
      <c r="B52" s="18" t="s">
        <v>63</v>
      </c>
      <c r="C52" s="19">
        <f>VLOOKUP(A52,'[1]貼付（TKCA014）'!$J$2:$T$59,3,FALSE)</f>
        <v>177</v>
      </c>
      <c r="D52" s="19">
        <f>VLOOKUP(A52,'[1]貼付（TKCA014）'!$J$2:$T$59,4,FALSE)</f>
        <v>18</v>
      </c>
      <c r="E52" s="15">
        <f t="shared" si="1"/>
        <v>0.10169491525423729</v>
      </c>
      <c r="F52" s="19">
        <f>VLOOKUP(A52,'[1]貼付（TKCA014）'!$J$2:$T$59,5,FALSE)</f>
        <v>14</v>
      </c>
      <c r="G52" s="15">
        <f t="shared" si="2"/>
        <v>7.909604519774012E-2</v>
      </c>
      <c r="H52" s="15">
        <f t="shared" si="5"/>
        <v>0.1807909604519774</v>
      </c>
      <c r="I52" s="19">
        <f>VLOOKUP(A52,'[1]貼付（TKCA014）'!$J$2:$T$59,6,FALSE)</f>
        <v>169</v>
      </c>
      <c r="J52" s="19">
        <f>VLOOKUP(A52,'[1]貼付（TKCA014）'!$J$2:$T$59,7,FALSE)</f>
        <v>24</v>
      </c>
      <c r="K52" s="15">
        <f t="shared" si="3"/>
        <v>0.14201183431952663</v>
      </c>
      <c r="L52" s="19">
        <f>VLOOKUP(A52,'[1]貼付（TKCA014）'!$J$2:$T$59,8,FALSE)</f>
        <v>201</v>
      </c>
      <c r="M52" s="19">
        <f>VLOOKUP(A52,'[1]貼付（TKCA014）'!$J$2:$T$59,9,FALSE)</f>
        <v>28</v>
      </c>
      <c r="N52" s="15">
        <f t="shared" si="4"/>
        <v>0.13930348258706468</v>
      </c>
      <c r="O52" s="19">
        <f>VLOOKUP(A52,'[1]貼付（TKCA014）'!$J$2:$T$59,10,FALSE)</f>
        <v>4</v>
      </c>
      <c r="P52" s="19">
        <f>VLOOKUP(A52,'[1]貼付（TKCA014）'!$J$2:$T$59,11,FALSE)</f>
        <v>2</v>
      </c>
      <c r="Q52" s="16">
        <f t="shared" si="0"/>
        <v>0.5</v>
      </c>
    </row>
    <row r="53" spans="1:17" s="25" customFormat="1" x14ac:dyDescent="0.15">
      <c r="A53" s="20">
        <v>283077</v>
      </c>
      <c r="B53" s="21" t="s">
        <v>64</v>
      </c>
      <c r="C53" s="22">
        <f>VLOOKUP(A53,'[1]貼付（TKCA014）'!$J$2:$T$59,3,FALSE)</f>
        <v>90</v>
      </c>
      <c r="D53" s="22">
        <f>VLOOKUP(A53,'[1]貼付（TKCA014）'!$J$2:$T$59,4,FALSE)</f>
        <v>9</v>
      </c>
      <c r="E53" s="23">
        <f t="shared" si="1"/>
        <v>0.1</v>
      </c>
      <c r="F53" s="22">
        <f>VLOOKUP(A53,'[1]貼付（TKCA014）'!$J$2:$T$59,5,FALSE)</f>
        <v>4</v>
      </c>
      <c r="G53" s="23">
        <f t="shared" si="2"/>
        <v>4.4444444444444446E-2</v>
      </c>
      <c r="H53" s="23">
        <f t="shared" si="5"/>
        <v>0.14444444444444443</v>
      </c>
      <c r="I53" s="22">
        <f>VLOOKUP(A53,'[1]貼付（TKCA014）'!$J$2:$T$59,6,FALSE)</f>
        <v>80</v>
      </c>
      <c r="J53" s="22">
        <f>VLOOKUP(A53,'[1]貼付（TKCA014）'!$J$2:$T$59,7,FALSE)</f>
        <v>15</v>
      </c>
      <c r="K53" s="23">
        <f t="shared" si="3"/>
        <v>0.1875</v>
      </c>
      <c r="L53" s="22">
        <f>VLOOKUP(A53,'[1]貼付（TKCA014）'!$J$2:$T$59,8,FALSE)</f>
        <v>72</v>
      </c>
      <c r="M53" s="22">
        <f>VLOOKUP(A53,'[1]貼付（TKCA014）'!$J$2:$T$59,9,FALSE)</f>
        <v>15</v>
      </c>
      <c r="N53" s="23">
        <f t="shared" si="4"/>
        <v>0.20833333333333334</v>
      </c>
      <c r="O53" s="22">
        <f>VLOOKUP(A53,'[1]貼付（TKCA014）'!$J$2:$T$59,10,FALSE)</f>
        <v>0</v>
      </c>
      <c r="P53" s="22">
        <f>VLOOKUP(A53,'[1]貼付（TKCA014）'!$J$2:$T$59,11,FALSE)</f>
        <v>0</v>
      </c>
      <c r="Q53" s="24" t="str">
        <f t="shared" si="0"/>
        <v>0.0%</v>
      </c>
    </row>
    <row r="54" spans="1:17" x14ac:dyDescent="0.15">
      <c r="A54" s="17">
        <v>283085</v>
      </c>
      <c r="B54" s="18" t="s">
        <v>65</v>
      </c>
      <c r="C54" s="19">
        <f>VLOOKUP(A54,'[1]貼付（TKCA014）'!$J$2:$T$59,3,FALSE)</f>
        <v>24</v>
      </c>
      <c r="D54" s="19">
        <f>VLOOKUP(A54,'[1]貼付（TKCA014）'!$J$2:$T$59,4,FALSE)</f>
        <v>5</v>
      </c>
      <c r="E54" s="15">
        <f t="shared" si="1"/>
        <v>0.20833333333333334</v>
      </c>
      <c r="F54" s="19">
        <f>VLOOKUP(A54,'[1]貼付（TKCA014）'!$J$2:$T$59,5,FALSE)</f>
        <v>2</v>
      </c>
      <c r="G54" s="15">
        <f t="shared" si="2"/>
        <v>8.3333333333333329E-2</v>
      </c>
      <c r="H54" s="15">
        <f t="shared" si="5"/>
        <v>0.29166666666666669</v>
      </c>
      <c r="I54" s="19">
        <f>VLOOKUP(A54,'[1]貼付（TKCA014）'!$J$2:$T$59,6,FALSE)</f>
        <v>17</v>
      </c>
      <c r="J54" s="19">
        <f>VLOOKUP(A54,'[1]貼付（TKCA014）'!$J$2:$T$59,7,FALSE)</f>
        <v>1</v>
      </c>
      <c r="K54" s="15">
        <f t="shared" si="3"/>
        <v>5.8823529411764705E-2</v>
      </c>
      <c r="L54" s="19">
        <f>VLOOKUP(A54,'[1]貼付（TKCA014）'!$J$2:$T$59,8,FALSE)</f>
        <v>19</v>
      </c>
      <c r="M54" s="19">
        <f>VLOOKUP(A54,'[1]貼付（TKCA014）'!$J$2:$T$59,9,FALSE)</f>
        <v>3</v>
      </c>
      <c r="N54" s="15">
        <f t="shared" si="4"/>
        <v>0.15789473684210525</v>
      </c>
      <c r="O54" s="19">
        <f>VLOOKUP(A54,'[1]貼付（TKCA014）'!$J$2:$T$59,10,FALSE)</f>
        <v>0</v>
      </c>
      <c r="P54" s="19">
        <f>VLOOKUP(A54,'[1]貼付（TKCA014）'!$J$2:$T$59,11,FALSE)</f>
        <v>0</v>
      </c>
      <c r="Q54" s="16" t="str">
        <f t="shared" si="0"/>
        <v>0.0%</v>
      </c>
    </row>
    <row r="55" spans="1:17" x14ac:dyDescent="0.15">
      <c r="A55" s="17">
        <v>283093</v>
      </c>
      <c r="B55" s="18" t="s">
        <v>66</v>
      </c>
      <c r="C55" s="19">
        <f>VLOOKUP(A55,'[1]貼付（TKCA014）'!$J$2:$T$59,3,FALSE)</f>
        <v>1962</v>
      </c>
      <c r="D55" s="19">
        <f>VLOOKUP(A55,'[1]貼付（TKCA014）'!$J$2:$T$59,4,FALSE)</f>
        <v>308</v>
      </c>
      <c r="E55" s="15">
        <f t="shared" si="1"/>
        <v>0.15698267074413863</v>
      </c>
      <c r="F55" s="19">
        <f>VLOOKUP(A55,'[1]貼付（TKCA014）'!$J$2:$T$59,5,FALSE)</f>
        <v>185</v>
      </c>
      <c r="G55" s="15">
        <f t="shared" si="2"/>
        <v>9.4291539245667688E-2</v>
      </c>
      <c r="H55" s="15">
        <f t="shared" si="5"/>
        <v>0.25127420998980632</v>
      </c>
      <c r="I55" s="19">
        <f>VLOOKUP(A55,'[1]貼付（TKCA014）'!$J$2:$T$59,6,FALSE)</f>
        <v>1813</v>
      </c>
      <c r="J55" s="19">
        <f>VLOOKUP(A55,'[1]貼付（TKCA014）'!$J$2:$T$59,7,FALSE)</f>
        <v>353</v>
      </c>
      <c r="K55" s="15">
        <f t="shared" si="3"/>
        <v>0.19470490899062329</v>
      </c>
      <c r="L55" s="19">
        <f>VLOOKUP(A55,'[1]貼付（TKCA014）'!$J$2:$T$59,8,FALSE)</f>
        <v>2613</v>
      </c>
      <c r="M55" s="19">
        <f>VLOOKUP(A55,'[1]貼付（TKCA014）'!$J$2:$T$59,9,FALSE)</f>
        <v>391</v>
      </c>
      <c r="N55" s="15">
        <f t="shared" si="4"/>
        <v>0.14963643321852277</v>
      </c>
      <c r="O55" s="19">
        <f>VLOOKUP(A55,'[1]貼付（TKCA014）'!$J$2:$T$59,10,FALSE)</f>
        <v>130</v>
      </c>
      <c r="P55" s="19">
        <f>VLOOKUP(A55,'[1]貼付（TKCA014）'!$J$2:$T$59,11,FALSE)</f>
        <v>34</v>
      </c>
      <c r="Q55" s="16">
        <f>IF(O55=0,"0.0%",P55/O55)</f>
        <v>0.26153846153846155</v>
      </c>
    </row>
    <row r="56" spans="1:17" x14ac:dyDescent="0.15">
      <c r="C56" s="29"/>
      <c r="D56" s="29"/>
    </row>
    <row r="57" spans="1:17" x14ac:dyDescent="0.15">
      <c r="C57" s="29"/>
      <c r="D57" s="29"/>
      <c r="Q57" s="30"/>
    </row>
    <row r="58" spans="1:17" x14ac:dyDescent="0.15">
      <c r="C58" s="29"/>
      <c r="D58" s="29"/>
    </row>
    <row r="59" spans="1:17" x14ac:dyDescent="0.15">
      <c r="C59" s="29"/>
      <c r="D59" s="29"/>
    </row>
    <row r="60" spans="1:17" x14ac:dyDescent="0.15">
      <c r="C60" s="29"/>
      <c r="D60" s="29"/>
    </row>
    <row r="61" spans="1:17" x14ac:dyDescent="0.15">
      <c r="C61" s="29"/>
      <c r="D61" s="29"/>
    </row>
    <row r="62" spans="1:17" x14ac:dyDescent="0.15">
      <c r="C62" s="29"/>
      <c r="D62" s="29"/>
    </row>
    <row r="63" spans="1:17" x14ac:dyDescent="0.15">
      <c r="C63" s="29"/>
      <c r="D63" s="29"/>
    </row>
    <row r="64" spans="1:17" x14ac:dyDescent="0.15">
      <c r="C64" s="29"/>
      <c r="D64" s="29"/>
    </row>
    <row r="65" spans="3:4" x14ac:dyDescent="0.15">
      <c r="C65" s="29"/>
      <c r="D65" s="29"/>
    </row>
    <row r="66" spans="3:4" x14ac:dyDescent="0.15">
      <c r="C66" s="29"/>
      <c r="D66" s="29"/>
    </row>
    <row r="67" spans="3:4" x14ac:dyDescent="0.15">
      <c r="C67" s="29"/>
      <c r="D67" s="29"/>
    </row>
    <row r="68" spans="3:4" x14ac:dyDescent="0.15">
      <c r="C68" s="29"/>
      <c r="D68" s="29"/>
    </row>
    <row r="69" spans="3:4" x14ac:dyDescent="0.15">
      <c r="C69" s="29"/>
      <c r="D69" s="29"/>
    </row>
    <row r="70" spans="3:4" x14ac:dyDescent="0.15">
      <c r="C70" s="29"/>
      <c r="D70" s="29"/>
    </row>
    <row r="71" spans="3:4" x14ac:dyDescent="0.15">
      <c r="C71" s="29"/>
      <c r="D71" s="29"/>
    </row>
    <row r="72" spans="3:4" x14ac:dyDescent="0.15">
      <c r="C72" s="29"/>
      <c r="D72" s="29"/>
    </row>
    <row r="73" spans="3:4" x14ac:dyDescent="0.15">
      <c r="C73" s="29"/>
      <c r="D73" s="29"/>
    </row>
    <row r="74" spans="3:4" x14ac:dyDescent="0.15">
      <c r="C74" s="29"/>
      <c r="D74" s="29"/>
    </row>
    <row r="75" spans="3:4" x14ac:dyDescent="0.15">
      <c r="C75" s="29"/>
      <c r="D75" s="29"/>
    </row>
    <row r="76" spans="3:4" x14ac:dyDescent="0.15">
      <c r="C76" s="29"/>
      <c r="D76" s="29"/>
    </row>
    <row r="77" spans="3:4" x14ac:dyDescent="0.15">
      <c r="C77" s="29"/>
      <c r="D77" s="29"/>
    </row>
    <row r="78" spans="3:4" x14ac:dyDescent="0.15">
      <c r="C78" s="29"/>
      <c r="D78" s="29"/>
    </row>
    <row r="79" spans="3:4" x14ac:dyDescent="0.15">
      <c r="C79" s="29"/>
      <c r="D79" s="29"/>
    </row>
    <row r="80" spans="3:4" x14ac:dyDescent="0.15">
      <c r="C80" s="29"/>
      <c r="D80" s="29"/>
    </row>
    <row r="81" spans="3:4" x14ac:dyDescent="0.15">
      <c r="C81" s="29"/>
      <c r="D81" s="29"/>
    </row>
    <row r="82" spans="3:4" x14ac:dyDescent="0.15">
      <c r="C82" s="29"/>
      <c r="D82" s="29"/>
    </row>
    <row r="83" spans="3:4" x14ac:dyDescent="0.15">
      <c r="C83" s="29"/>
      <c r="D83" s="29"/>
    </row>
    <row r="84" spans="3:4" x14ac:dyDescent="0.15">
      <c r="C84" s="29"/>
      <c r="D84" s="29"/>
    </row>
    <row r="85" spans="3:4" x14ac:dyDescent="0.15">
      <c r="C85" s="29"/>
      <c r="D85" s="29"/>
    </row>
    <row r="86" spans="3:4" x14ac:dyDescent="0.15">
      <c r="C86" s="29"/>
      <c r="D86" s="29"/>
    </row>
    <row r="87" spans="3:4" x14ac:dyDescent="0.15">
      <c r="C87" s="29"/>
      <c r="D87" s="29"/>
    </row>
    <row r="88" spans="3:4" x14ac:dyDescent="0.15">
      <c r="C88" s="29"/>
      <c r="D88" s="29"/>
    </row>
    <row r="89" spans="3:4" x14ac:dyDescent="0.15">
      <c r="C89" s="29"/>
      <c r="D89" s="29"/>
    </row>
    <row r="90" spans="3:4" x14ac:dyDescent="0.15">
      <c r="C90" s="29"/>
      <c r="D90" s="29"/>
    </row>
    <row r="91" spans="3:4" x14ac:dyDescent="0.15">
      <c r="C91" s="29"/>
      <c r="D91" s="29"/>
    </row>
    <row r="92" spans="3:4" x14ac:dyDescent="0.15">
      <c r="C92" s="29"/>
      <c r="D92" s="29"/>
    </row>
    <row r="93" spans="3:4" x14ac:dyDescent="0.15">
      <c r="C93" s="29"/>
      <c r="D93" s="29"/>
    </row>
    <row r="94" spans="3:4" x14ac:dyDescent="0.15">
      <c r="C94" s="29"/>
      <c r="D94" s="29"/>
    </row>
    <row r="95" spans="3:4" x14ac:dyDescent="0.15">
      <c r="C95" s="29"/>
      <c r="D95" s="29"/>
    </row>
    <row r="96" spans="3:4" x14ac:dyDescent="0.15">
      <c r="C96" s="29"/>
      <c r="D96" s="29"/>
    </row>
    <row r="97" spans="3:4" x14ac:dyDescent="0.15">
      <c r="C97" s="29"/>
      <c r="D97" s="29"/>
    </row>
    <row r="98" spans="3:4" x14ac:dyDescent="0.15">
      <c r="C98" s="29"/>
      <c r="D98" s="29"/>
    </row>
    <row r="99" spans="3:4" x14ac:dyDescent="0.15">
      <c r="C99" s="29"/>
      <c r="D99" s="29"/>
    </row>
    <row r="100" spans="3:4" x14ac:dyDescent="0.15">
      <c r="C100" s="29"/>
      <c r="D100" s="29"/>
    </row>
    <row r="101" spans="3:4" x14ac:dyDescent="0.15">
      <c r="C101" s="29"/>
      <c r="D101" s="29"/>
    </row>
    <row r="102" spans="3:4" x14ac:dyDescent="0.15">
      <c r="C102" s="29"/>
      <c r="D102" s="29"/>
    </row>
    <row r="103" spans="3:4" x14ac:dyDescent="0.15">
      <c r="C103" s="29"/>
      <c r="D103" s="29"/>
    </row>
    <row r="104" spans="3:4" x14ac:dyDescent="0.15">
      <c r="C104" s="29"/>
      <c r="D104" s="29"/>
    </row>
    <row r="105" spans="3:4" x14ac:dyDescent="0.15">
      <c r="C105" s="29"/>
      <c r="D105" s="29"/>
    </row>
    <row r="106" spans="3:4" x14ac:dyDescent="0.15">
      <c r="C106" s="29"/>
      <c r="D106" s="29"/>
    </row>
    <row r="107" spans="3:4" x14ac:dyDescent="0.15">
      <c r="C107" s="29"/>
      <c r="D107" s="29"/>
    </row>
    <row r="108" spans="3:4" x14ac:dyDescent="0.15">
      <c r="C108" s="29"/>
      <c r="D108" s="29"/>
    </row>
    <row r="109" spans="3:4" x14ac:dyDescent="0.15">
      <c r="C109" s="29"/>
      <c r="D109" s="29"/>
    </row>
    <row r="110" spans="3:4" x14ac:dyDescent="0.15">
      <c r="C110" s="29"/>
      <c r="D110" s="29"/>
    </row>
  </sheetData>
  <mergeCells count="18">
    <mergeCell ref="A1:B1"/>
    <mergeCell ref="A2:B7"/>
    <mergeCell ref="C2:H2"/>
    <mergeCell ref="I2:K2"/>
    <mergeCell ref="L2:Q2"/>
    <mergeCell ref="C4:C7"/>
    <mergeCell ref="D4:E6"/>
    <mergeCell ref="F4:G6"/>
    <mergeCell ref="H4:H7"/>
    <mergeCell ref="I4:I7"/>
    <mergeCell ref="Q4:Q7"/>
    <mergeCell ref="O4:O7"/>
    <mergeCell ref="P4:P7"/>
    <mergeCell ref="A8:B8"/>
    <mergeCell ref="J4:K6"/>
    <mergeCell ref="L4:L7"/>
    <mergeCell ref="M4:M7"/>
    <mergeCell ref="N4:N7"/>
  </mergeCells>
  <phoneticPr fontId="2"/>
  <pageMargins left="0.7" right="0.7" top="0.75" bottom="0.75" header="0.3" footer="0.3"/>
  <pageSetup paperSize="9" scale="62" orientation="landscape" r:id="rId1"/>
  <headerFooter>
    <oddHeader>&amp;LTKCA014&amp;C&amp;12特定健診・特定保健指導実施結果集計表（県集計）
（平成30年度）&amp;R令和元年11月15日作成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zoomScaleNormal="100" workbookViewId="0">
      <selection activeCell="E25" sqref="E25"/>
    </sheetView>
  </sheetViews>
  <sheetFormatPr defaultRowHeight="13.5" x14ac:dyDescent="0.15"/>
  <cols>
    <col min="1" max="1" width="8.5" style="27" customWidth="1"/>
    <col min="2" max="2" width="32.625" style="28" customWidth="1"/>
    <col min="3" max="4" width="11.5" style="1" customWidth="1"/>
    <col min="5" max="5" width="11.5" style="2" customWidth="1"/>
    <col min="6" max="6" width="11.5" style="1" customWidth="1"/>
    <col min="7" max="8" width="11.5" style="2" customWidth="1"/>
    <col min="9" max="10" width="11.5" style="1" customWidth="1"/>
    <col min="11" max="11" width="11.5" style="2" customWidth="1"/>
    <col min="12" max="13" width="11.5" style="1" customWidth="1"/>
    <col min="14" max="14" width="11.5" style="2" customWidth="1"/>
    <col min="15" max="16" width="11.5" style="1" customWidth="1"/>
    <col min="17" max="17" width="11.5" style="28" customWidth="1"/>
    <col min="18" max="256" width="9" style="4"/>
    <col min="257" max="257" width="8.5" style="4" customWidth="1"/>
    <col min="258" max="258" width="32.625" style="4" customWidth="1"/>
    <col min="259" max="273" width="11.5" style="4" customWidth="1"/>
    <col min="274" max="512" width="9" style="4"/>
    <col min="513" max="513" width="8.5" style="4" customWidth="1"/>
    <col min="514" max="514" width="32.625" style="4" customWidth="1"/>
    <col min="515" max="529" width="11.5" style="4" customWidth="1"/>
    <col min="530" max="768" width="9" style="4"/>
    <col min="769" max="769" width="8.5" style="4" customWidth="1"/>
    <col min="770" max="770" width="32.625" style="4" customWidth="1"/>
    <col min="771" max="785" width="11.5" style="4" customWidth="1"/>
    <col min="786" max="1024" width="9" style="4"/>
    <col min="1025" max="1025" width="8.5" style="4" customWidth="1"/>
    <col min="1026" max="1026" width="32.625" style="4" customWidth="1"/>
    <col min="1027" max="1041" width="11.5" style="4" customWidth="1"/>
    <col min="1042" max="1280" width="9" style="4"/>
    <col min="1281" max="1281" width="8.5" style="4" customWidth="1"/>
    <col min="1282" max="1282" width="32.625" style="4" customWidth="1"/>
    <col min="1283" max="1297" width="11.5" style="4" customWidth="1"/>
    <col min="1298" max="1536" width="9" style="4"/>
    <col min="1537" max="1537" width="8.5" style="4" customWidth="1"/>
    <col min="1538" max="1538" width="32.625" style="4" customWidth="1"/>
    <col min="1539" max="1553" width="11.5" style="4" customWidth="1"/>
    <col min="1554" max="1792" width="9" style="4"/>
    <col min="1793" max="1793" width="8.5" style="4" customWidth="1"/>
    <col min="1794" max="1794" width="32.625" style="4" customWidth="1"/>
    <col min="1795" max="1809" width="11.5" style="4" customWidth="1"/>
    <col min="1810" max="2048" width="9" style="4"/>
    <col min="2049" max="2049" width="8.5" style="4" customWidth="1"/>
    <col min="2050" max="2050" width="32.625" style="4" customWidth="1"/>
    <col min="2051" max="2065" width="11.5" style="4" customWidth="1"/>
    <col min="2066" max="2304" width="9" style="4"/>
    <col min="2305" max="2305" width="8.5" style="4" customWidth="1"/>
    <col min="2306" max="2306" width="32.625" style="4" customWidth="1"/>
    <col min="2307" max="2321" width="11.5" style="4" customWidth="1"/>
    <col min="2322" max="2560" width="9" style="4"/>
    <col min="2561" max="2561" width="8.5" style="4" customWidth="1"/>
    <col min="2562" max="2562" width="32.625" style="4" customWidth="1"/>
    <col min="2563" max="2577" width="11.5" style="4" customWidth="1"/>
    <col min="2578" max="2816" width="9" style="4"/>
    <col min="2817" max="2817" width="8.5" style="4" customWidth="1"/>
    <col min="2818" max="2818" width="32.625" style="4" customWidth="1"/>
    <col min="2819" max="2833" width="11.5" style="4" customWidth="1"/>
    <col min="2834" max="3072" width="9" style="4"/>
    <col min="3073" max="3073" width="8.5" style="4" customWidth="1"/>
    <col min="3074" max="3074" width="32.625" style="4" customWidth="1"/>
    <col min="3075" max="3089" width="11.5" style="4" customWidth="1"/>
    <col min="3090" max="3328" width="9" style="4"/>
    <col min="3329" max="3329" width="8.5" style="4" customWidth="1"/>
    <col min="3330" max="3330" width="32.625" style="4" customWidth="1"/>
    <col min="3331" max="3345" width="11.5" style="4" customWidth="1"/>
    <col min="3346" max="3584" width="9" style="4"/>
    <col min="3585" max="3585" width="8.5" style="4" customWidth="1"/>
    <col min="3586" max="3586" width="32.625" style="4" customWidth="1"/>
    <col min="3587" max="3601" width="11.5" style="4" customWidth="1"/>
    <col min="3602" max="3840" width="9" style="4"/>
    <col min="3841" max="3841" width="8.5" style="4" customWidth="1"/>
    <col min="3842" max="3842" width="32.625" style="4" customWidth="1"/>
    <col min="3843" max="3857" width="11.5" style="4" customWidth="1"/>
    <col min="3858" max="4096" width="9" style="4"/>
    <col min="4097" max="4097" width="8.5" style="4" customWidth="1"/>
    <col min="4098" max="4098" width="32.625" style="4" customWidth="1"/>
    <col min="4099" max="4113" width="11.5" style="4" customWidth="1"/>
    <col min="4114" max="4352" width="9" style="4"/>
    <col min="4353" max="4353" width="8.5" style="4" customWidth="1"/>
    <col min="4354" max="4354" width="32.625" style="4" customWidth="1"/>
    <col min="4355" max="4369" width="11.5" style="4" customWidth="1"/>
    <col min="4370" max="4608" width="9" style="4"/>
    <col min="4609" max="4609" width="8.5" style="4" customWidth="1"/>
    <col min="4610" max="4610" width="32.625" style="4" customWidth="1"/>
    <col min="4611" max="4625" width="11.5" style="4" customWidth="1"/>
    <col min="4626" max="4864" width="9" style="4"/>
    <col min="4865" max="4865" width="8.5" style="4" customWidth="1"/>
    <col min="4866" max="4866" width="32.625" style="4" customWidth="1"/>
    <col min="4867" max="4881" width="11.5" style="4" customWidth="1"/>
    <col min="4882" max="5120" width="9" style="4"/>
    <col min="5121" max="5121" width="8.5" style="4" customWidth="1"/>
    <col min="5122" max="5122" width="32.625" style="4" customWidth="1"/>
    <col min="5123" max="5137" width="11.5" style="4" customWidth="1"/>
    <col min="5138" max="5376" width="9" style="4"/>
    <col min="5377" max="5377" width="8.5" style="4" customWidth="1"/>
    <col min="5378" max="5378" width="32.625" style="4" customWidth="1"/>
    <col min="5379" max="5393" width="11.5" style="4" customWidth="1"/>
    <col min="5394" max="5632" width="9" style="4"/>
    <col min="5633" max="5633" width="8.5" style="4" customWidth="1"/>
    <col min="5634" max="5634" width="32.625" style="4" customWidth="1"/>
    <col min="5635" max="5649" width="11.5" style="4" customWidth="1"/>
    <col min="5650" max="5888" width="9" style="4"/>
    <col min="5889" max="5889" width="8.5" style="4" customWidth="1"/>
    <col min="5890" max="5890" width="32.625" style="4" customWidth="1"/>
    <col min="5891" max="5905" width="11.5" style="4" customWidth="1"/>
    <col min="5906" max="6144" width="9" style="4"/>
    <col min="6145" max="6145" width="8.5" style="4" customWidth="1"/>
    <col min="6146" max="6146" width="32.625" style="4" customWidth="1"/>
    <col min="6147" max="6161" width="11.5" style="4" customWidth="1"/>
    <col min="6162" max="6400" width="9" style="4"/>
    <col min="6401" max="6401" width="8.5" style="4" customWidth="1"/>
    <col min="6402" max="6402" width="32.625" style="4" customWidth="1"/>
    <col min="6403" max="6417" width="11.5" style="4" customWidth="1"/>
    <col min="6418" max="6656" width="9" style="4"/>
    <col min="6657" max="6657" width="8.5" style="4" customWidth="1"/>
    <col min="6658" max="6658" width="32.625" style="4" customWidth="1"/>
    <col min="6659" max="6673" width="11.5" style="4" customWidth="1"/>
    <col min="6674" max="6912" width="9" style="4"/>
    <col min="6913" max="6913" width="8.5" style="4" customWidth="1"/>
    <col min="6914" max="6914" width="32.625" style="4" customWidth="1"/>
    <col min="6915" max="6929" width="11.5" style="4" customWidth="1"/>
    <col min="6930" max="7168" width="9" style="4"/>
    <col min="7169" max="7169" width="8.5" style="4" customWidth="1"/>
    <col min="7170" max="7170" width="32.625" style="4" customWidth="1"/>
    <col min="7171" max="7185" width="11.5" style="4" customWidth="1"/>
    <col min="7186" max="7424" width="9" style="4"/>
    <col min="7425" max="7425" width="8.5" style="4" customWidth="1"/>
    <col min="7426" max="7426" width="32.625" style="4" customWidth="1"/>
    <col min="7427" max="7441" width="11.5" style="4" customWidth="1"/>
    <col min="7442" max="7680" width="9" style="4"/>
    <col min="7681" max="7681" width="8.5" style="4" customWidth="1"/>
    <col min="7682" max="7682" width="32.625" style="4" customWidth="1"/>
    <col min="7683" max="7697" width="11.5" style="4" customWidth="1"/>
    <col min="7698" max="7936" width="9" style="4"/>
    <col min="7937" max="7937" width="8.5" style="4" customWidth="1"/>
    <col min="7938" max="7938" width="32.625" style="4" customWidth="1"/>
    <col min="7939" max="7953" width="11.5" style="4" customWidth="1"/>
    <col min="7954" max="8192" width="9" style="4"/>
    <col min="8193" max="8193" width="8.5" style="4" customWidth="1"/>
    <col min="8194" max="8194" width="32.625" style="4" customWidth="1"/>
    <col min="8195" max="8209" width="11.5" style="4" customWidth="1"/>
    <col min="8210" max="8448" width="9" style="4"/>
    <col min="8449" max="8449" width="8.5" style="4" customWidth="1"/>
    <col min="8450" max="8450" width="32.625" style="4" customWidth="1"/>
    <col min="8451" max="8465" width="11.5" style="4" customWidth="1"/>
    <col min="8466" max="8704" width="9" style="4"/>
    <col min="8705" max="8705" width="8.5" style="4" customWidth="1"/>
    <col min="8706" max="8706" width="32.625" style="4" customWidth="1"/>
    <col min="8707" max="8721" width="11.5" style="4" customWidth="1"/>
    <col min="8722" max="8960" width="9" style="4"/>
    <col min="8961" max="8961" width="8.5" style="4" customWidth="1"/>
    <col min="8962" max="8962" width="32.625" style="4" customWidth="1"/>
    <col min="8963" max="8977" width="11.5" style="4" customWidth="1"/>
    <col min="8978" max="9216" width="9" style="4"/>
    <col min="9217" max="9217" width="8.5" style="4" customWidth="1"/>
    <col min="9218" max="9218" width="32.625" style="4" customWidth="1"/>
    <col min="9219" max="9233" width="11.5" style="4" customWidth="1"/>
    <col min="9234" max="9472" width="9" style="4"/>
    <col min="9473" max="9473" width="8.5" style="4" customWidth="1"/>
    <col min="9474" max="9474" width="32.625" style="4" customWidth="1"/>
    <col min="9475" max="9489" width="11.5" style="4" customWidth="1"/>
    <col min="9490" max="9728" width="9" style="4"/>
    <col min="9729" max="9729" width="8.5" style="4" customWidth="1"/>
    <col min="9730" max="9730" width="32.625" style="4" customWidth="1"/>
    <col min="9731" max="9745" width="11.5" style="4" customWidth="1"/>
    <col min="9746" max="9984" width="9" style="4"/>
    <col min="9985" max="9985" width="8.5" style="4" customWidth="1"/>
    <col min="9986" max="9986" width="32.625" style="4" customWidth="1"/>
    <col min="9987" max="10001" width="11.5" style="4" customWidth="1"/>
    <col min="10002" max="10240" width="9" style="4"/>
    <col min="10241" max="10241" width="8.5" style="4" customWidth="1"/>
    <col min="10242" max="10242" width="32.625" style="4" customWidth="1"/>
    <col min="10243" max="10257" width="11.5" style="4" customWidth="1"/>
    <col min="10258" max="10496" width="9" style="4"/>
    <col min="10497" max="10497" width="8.5" style="4" customWidth="1"/>
    <col min="10498" max="10498" width="32.625" style="4" customWidth="1"/>
    <col min="10499" max="10513" width="11.5" style="4" customWidth="1"/>
    <col min="10514" max="10752" width="9" style="4"/>
    <col min="10753" max="10753" width="8.5" style="4" customWidth="1"/>
    <col min="10754" max="10754" width="32.625" style="4" customWidth="1"/>
    <col min="10755" max="10769" width="11.5" style="4" customWidth="1"/>
    <col min="10770" max="11008" width="9" style="4"/>
    <col min="11009" max="11009" width="8.5" style="4" customWidth="1"/>
    <col min="11010" max="11010" width="32.625" style="4" customWidth="1"/>
    <col min="11011" max="11025" width="11.5" style="4" customWidth="1"/>
    <col min="11026" max="11264" width="9" style="4"/>
    <col min="11265" max="11265" width="8.5" style="4" customWidth="1"/>
    <col min="11266" max="11266" width="32.625" style="4" customWidth="1"/>
    <col min="11267" max="11281" width="11.5" style="4" customWidth="1"/>
    <col min="11282" max="11520" width="9" style="4"/>
    <col min="11521" max="11521" width="8.5" style="4" customWidth="1"/>
    <col min="11522" max="11522" width="32.625" style="4" customWidth="1"/>
    <col min="11523" max="11537" width="11.5" style="4" customWidth="1"/>
    <col min="11538" max="11776" width="9" style="4"/>
    <col min="11777" max="11777" width="8.5" style="4" customWidth="1"/>
    <col min="11778" max="11778" width="32.625" style="4" customWidth="1"/>
    <col min="11779" max="11793" width="11.5" style="4" customWidth="1"/>
    <col min="11794" max="12032" width="9" style="4"/>
    <col min="12033" max="12033" width="8.5" style="4" customWidth="1"/>
    <col min="12034" max="12034" width="32.625" style="4" customWidth="1"/>
    <col min="12035" max="12049" width="11.5" style="4" customWidth="1"/>
    <col min="12050" max="12288" width="9" style="4"/>
    <col min="12289" max="12289" width="8.5" style="4" customWidth="1"/>
    <col min="12290" max="12290" width="32.625" style="4" customWidth="1"/>
    <col min="12291" max="12305" width="11.5" style="4" customWidth="1"/>
    <col min="12306" max="12544" width="9" style="4"/>
    <col min="12545" max="12545" width="8.5" style="4" customWidth="1"/>
    <col min="12546" max="12546" width="32.625" style="4" customWidth="1"/>
    <col min="12547" max="12561" width="11.5" style="4" customWidth="1"/>
    <col min="12562" max="12800" width="9" style="4"/>
    <col min="12801" max="12801" width="8.5" style="4" customWidth="1"/>
    <col min="12802" max="12802" width="32.625" style="4" customWidth="1"/>
    <col min="12803" max="12817" width="11.5" style="4" customWidth="1"/>
    <col min="12818" max="13056" width="9" style="4"/>
    <col min="13057" max="13057" width="8.5" style="4" customWidth="1"/>
    <col min="13058" max="13058" width="32.625" style="4" customWidth="1"/>
    <col min="13059" max="13073" width="11.5" style="4" customWidth="1"/>
    <col min="13074" max="13312" width="9" style="4"/>
    <col min="13313" max="13313" width="8.5" style="4" customWidth="1"/>
    <col min="13314" max="13314" width="32.625" style="4" customWidth="1"/>
    <col min="13315" max="13329" width="11.5" style="4" customWidth="1"/>
    <col min="13330" max="13568" width="9" style="4"/>
    <col min="13569" max="13569" width="8.5" style="4" customWidth="1"/>
    <col min="13570" max="13570" width="32.625" style="4" customWidth="1"/>
    <col min="13571" max="13585" width="11.5" style="4" customWidth="1"/>
    <col min="13586" max="13824" width="9" style="4"/>
    <col min="13825" max="13825" width="8.5" style="4" customWidth="1"/>
    <col min="13826" max="13826" width="32.625" style="4" customWidth="1"/>
    <col min="13827" max="13841" width="11.5" style="4" customWidth="1"/>
    <col min="13842" max="14080" width="9" style="4"/>
    <col min="14081" max="14081" width="8.5" style="4" customWidth="1"/>
    <col min="14082" max="14082" width="32.625" style="4" customWidth="1"/>
    <col min="14083" max="14097" width="11.5" style="4" customWidth="1"/>
    <col min="14098" max="14336" width="9" style="4"/>
    <col min="14337" max="14337" width="8.5" style="4" customWidth="1"/>
    <col min="14338" max="14338" width="32.625" style="4" customWidth="1"/>
    <col min="14339" max="14353" width="11.5" style="4" customWidth="1"/>
    <col min="14354" max="14592" width="9" style="4"/>
    <col min="14593" max="14593" width="8.5" style="4" customWidth="1"/>
    <col min="14594" max="14594" width="32.625" style="4" customWidth="1"/>
    <col min="14595" max="14609" width="11.5" style="4" customWidth="1"/>
    <col min="14610" max="14848" width="9" style="4"/>
    <col min="14849" max="14849" width="8.5" style="4" customWidth="1"/>
    <col min="14850" max="14850" width="32.625" style="4" customWidth="1"/>
    <col min="14851" max="14865" width="11.5" style="4" customWidth="1"/>
    <col min="14866" max="15104" width="9" style="4"/>
    <col min="15105" max="15105" width="8.5" style="4" customWidth="1"/>
    <col min="15106" max="15106" width="32.625" style="4" customWidth="1"/>
    <col min="15107" max="15121" width="11.5" style="4" customWidth="1"/>
    <col min="15122" max="15360" width="9" style="4"/>
    <col min="15361" max="15361" width="8.5" style="4" customWidth="1"/>
    <col min="15362" max="15362" width="32.625" style="4" customWidth="1"/>
    <col min="15363" max="15377" width="11.5" style="4" customWidth="1"/>
    <col min="15378" max="15616" width="9" style="4"/>
    <col min="15617" max="15617" width="8.5" style="4" customWidth="1"/>
    <col min="15618" max="15618" width="32.625" style="4" customWidth="1"/>
    <col min="15619" max="15633" width="11.5" style="4" customWidth="1"/>
    <col min="15634" max="15872" width="9" style="4"/>
    <col min="15873" max="15873" width="8.5" style="4" customWidth="1"/>
    <col min="15874" max="15874" width="32.625" style="4" customWidth="1"/>
    <col min="15875" max="15889" width="11.5" style="4" customWidth="1"/>
    <col min="15890" max="16128" width="9" style="4"/>
    <col min="16129" max="16129" width="8.5" style="4" customWidth="1"/>
    <col min="16130" max="16130" width="32.625" style="4" customWidth="1"/>
    <col min="16131" max="16145" width="11.5" style="4" customWidth="1"/>
    <col min="16146" max="16384" width="9" style="4"/>
  </cols>
  <sheetData>
    <row r="1" spans="1:17" x14ac:dyDescent="0.15">
      <c r="A1" s="48" t="s">
        <v>67</v>
      </c>
      <c r="B1" s="48"/>
      <c r="Q1" s="3"/>
    </row>
    <row r="2" spans="1:17" x14ac:dyDescent="0.15">
      <c r="A2" s="60" t="s">
        <v>1</v>
      </c>
      <c r="B2" s="61"/>
      <c r="C2" s="63" t="s">
        <v>2</v>
      </c>
      <c r="D2" s="64"/>
      <c r="E2" s="64"/>
      <c r="F2" s="64"/>
      <c r="G2" s="64"/>
      <c r="H2" s="65"/>
      <c r="I2" s="78" t="s">
        <v>3</v>
      </c>
      <c r="J2" s="79"/>
      <c r="K2" s="80"/>
      <c r="L2" s="63" t="s">
        <v>4</v>
      </c>
      <c r="M2" s="64"/>
      <c r="N2" s="64"/>
      <c r="O2" s="64"/>
      <c r="P2" s="64"/>
      <c r="Q2" s="65"/>
    </row>
    <row r="3" spans="1:17" s="9" customFormat="1" x14ac:dyDescent="0.15">
      <c r="A3" s="61"/>
      <c r="B3" s="61"/>
      <c r="C3" s="5">
        <v>15</v>
      </c>
      <c r="D3" s="5">
        <v>16</v>
      </c>
      <c r="E3" s="6">
        <v>17</v>
      </c>
      <c r="F3" s="5">
        <v>18</v>
      </c>
      <c r="G3" s="6">
        <v>19</v>
      </c>
      <c r="H3" s="6">
        <v>20</v>
      </c>
      <c r="I3" s="5">
        <v>21</v>
      </c>
      <c r="J3" s="7">
        <v>22</v>
      </c>
      <c r="K3" s="8">
        <v>23</v>
      </c>
      <c r="L3" s="7">
        <v>24</v>
      </c>
      <c r="M3" s="7">
        <v>25</v>
      </c>
      <c r="N3" s="8">
        <v>26</v>
      </c>
      <c r="O3" s="7">
        <v>27</v>
      </c>
      <c r="P3" s="7">
        <v>28</v>
      </c>
      <c r="Q3" s="8">
        <v>29</v>
      </c>
    </row>
    <row r="4" spans="1:17" ht="13.5" customHeight="1" x14ac:dyDescent="0.15">
      <c r="A4" s="61"/>
      <c r="B4" s="61"/>
      <c r="C4" s="54" t="s">
        <v>5</v>
      </c>
      <c r="D4" s="69" t="s">
        <v>6</v>
      </c>
      <c r="E4" s="70"/>
      <c r="F4" s="50" t="s">
        <v>7</v>
      </c>
      <c r="G4" s="51"/>
      <c r="H4" s="73" t="s">
        <v>8</v>
      </c>
      <c r="I4" s="54" t="s">
        <v>9</v>
      </c>
      <c r="J4" s="50" t="s">
        <v>10</v>
      </c>
      <c r="K4" s="51"/>
      <c r="L4" s="54" t="s">
        <v>11</v>
      </c>
      <c r="M4" s="57" t="s">
        <v>12</v>
      </c>
      <c r="N4" s="54" t="s">
        <v>13</v>
      </c>
      <c r="O4" s="50" t="s">
        <v>14</v>
      </c>
      <c r="P4" s="57" t="s">
        <v>68</v>
      </c>
      <c r="Q4" s="76" t="s">
        <v>69</v>
      </c>
    </row>
    <row r="5" spans="1:17" ht="13.5" customHeight="1" x14ac:dyDescent="0.15">
      <c r="A5" s="61"/>
      <c r="B5" s="61"/>
      <c r="C5" s="55"/>
      <c r="D5" s="71"/>
      <c r="E5" s="72"/>
      <c r="F5" s="52"/>
      <c r="G5" s="53"/>
      <c r="H5" s="74"/>
      <c r="I5" s="55"/>
      <c r="J5" s="52"/>
      <c r="K5" s="53"/>
      <c r="L5" s="55"/>
      <c r="M5" s="58"/>
      <c r="N5" s="55"/>
      <c r="O5" s="52"/>
      <c r="P5" s="58"/>
      <c r="Q5" s="76"/>
    </row>
    <row r="6" spans="1:17" x14ac:dyDescent="0.15">
      <c r="A6" s="61"/>
      <c r="B6" s="61"/>
      <c r="C6" s="55"/>
      <c r="D6" s="71"/>
      <c r="E6" s="72"/>
      <c r="F6" s="52"/>
      <c r="G6" s="53"/>
      <c r="H6" s="74"/>
      <c r="I6" s="55"/>
      <c r="J6" s="52"/>
      <c r="K6" s="53"/>
      <c r="L6" s="55"/>
      <c r="M6" s="58"/>
      <c r="N6" s="55"/>
      <c r="O6" s="52"/>
      <c r="P6" s="58"/>
      <c r="Q6" s="76"/>
    </row>
    <row r="7" spans="1:17" s="9" customFormat="1" ht="27" x14ac:dyDescent="0.15">
      <c r="A7" s="62"/>
      <c r="B7" s="62"/>
      <c r="C7" s="56"/>
      <c r="D7" s="10"/>
      <c r="E7" s="11" t="s">
        <v>17</v>
      </c>
      <c r="F7" s="12"/>
      <c r="G7" s="13" t="s">
        <v>18</v>
      </c>
      <c r="H7" s="75"/>
      <c r="I7" s="56"/>
      <c r="J7" s="12"/>
      <c r="K7" s="13" t="s">
        <v>18</v>
      </c>
      <c r="L7" s="56"/>
      <c r="M7" s="59"/>
      <c r="N7" s="56"/>
      <c r="O7" s="77"/>
      <c r="P7" s="59"/>
      <c r="Q7" s="76"/>
    </row>
    <row r="8" spans="1:17" x14ac:dyDescent="0.15">
      <c r="A8" s="48" t="s">
        <v>19</v>
      </c>
      <c r="B8" s="49"/>
      <c r="C8" s="14">
        <f>SUM(C9:C55)</f>
        <v>13525</v>
      </c>
      <c r="D8" s="14">
        <f>SUM(D9:D55)</f>
        <v>1000</v>
      </c>
      <c r="E8" s="15">
        <f>IF(C8=0,"0.0%",D8/C8)</f>
        <v>7.3937153419593352E-2</v>
      </c>
      <c r="F8" s="14">
        <f>SUM(F9:F55)</f>
        <v>2179</v>
      </c>
      <c r="G8" s="15">
        <f>IF(C8=0,"0.0%",F8/C8)</f>
        <v>0.16110905730129391</v>
      </c>
      <c r="H8" s="15">
        <f>IF(C8=0,"0.0%",(D8+F8)/C8)</f>
        <v>0.23504621072088724</v>
      </c>
      <c r="I8" s="14">
        <f>SUM(I9:I55)</f>
        <v>8592</v>
      </c>
      <c r="J8" s="14">
        <f>SUM(J9:J55)</f>
        <v>2146</v>
      </c>
      <c r="K8" s="15">
        <f>IF(I8=0,"0.0%",J8/I8)</f>
        <v>0.24976722532588455</v>
      </c>
      <c r="L8" s="14">
        <f>SUM(L9:L55)</f>
        <v>10703</v>
      </c>
      <c r="M8" s="14">
        <f>SUM(M9:M55)</f>
        <v>2041</v>
      </c>
      <c r="N8" s="15">
        <f>IF(L8=0,"0.0%",M8/L8)</f>
        <v>0.1906941978884425</v>
      </c>
      <c r="O8" s="14">
        <f>SUM(O9:O55)</f>
        <v>3082</v>
      </c>
      <c r="P8" s="14">
        <f>SUM(P9:P55)</f>
        <v>706</v>
      </c>
      <c r="Q8" s="16">
        <f t="shared" ref="Q8:Q54" si="0">IF(O8=0,"0.0%",P8/O8)</f>
        <v>0.2290720311486048</v>
      </c>
    </row>
    <row r="9" spans="1:17" x14ac:dyDescent="0.15">
      <c r="A9" s="17">
        <v>284000</v>
      </c>
      <c r="B9" s="18" t="s">
        <v>70</v>
      </c>
      <c r="C9" s="14">
        <f>SUM('[1]貼付（TKCA014）'!L105:L114)</f>
        <v>3025</v>
      </c>
      <c r="D9" s="14">
        <f>SUM('[1]貼付（TKCA014）'!M105:M114)</f>
        <v>269</v>
      </c>
      <c r="E9" s="15">
        <f t="shared" ref="E9:E55" si="1">IF(C9=0,"0.0%",D9/C9)</f>
        <v>8.8925619834710742E-2</v>
      </c>
      <c r="F9" s="14">
        <f>SUM('[1]貼付（TKCA014）'!N105:N114)</f>
        <v>485</v>
      </c>
      <c r="G9" s="15">
        <f t="shared" ref="G9:G55" si="2">IF(C9=0,"0.0%",F9/C9)</f>
        <v>0.16033057851239668</v>
      </c>
      <c r="H9" s="15">
        <f>IF(C9=0,"0.0%",(D9+F9)/C9)</f>
        <v>0.24925619834710744</v>
      </c>
      <c r="I9" s="14">
        <f>SUM('[1]貼付（TKCA014）'!O105:O114)</f>
        <v>2005</v>
      </c>
      <c r="J9" s="14">
        <f>SUM('[1]貼付（TKCA014）'!P105:P114)</f>
        <v>523</v>
      </c>
      <c r="K9" s="15">
        <f t="shared" ref="K9:K55" si="3">IF(I9=0,"0.0%",J9/I9)</f>
        <v>0.26084788029925188</v>
      </c>
      <c r="L9" s="14">
        <f>SUM('[1]貼付（TKCA014）'!Q105:Q114)</f>
        <v>2681</v>
      </c>
      <c r="M9" s="14">
        <f>SUM('[1]貼付（TKCA014）'!R105:R114)</f>
        <v>543</v>
      </c>
      <c r="N9" s="15">
        <f t="shared" ref="N9:N55" si="4">IF(L9=0,"0.0%",M9/L9)</f>
        <v>0.20253636702722866</v>
      </c>
      <c r="O9" s="14">
        <f>SUM('[1]貼付（TKCA014）'!S105:S114)</f>
        <v>279</v>
      </c>
      <c r="P9" s="14">
        <f>SUM('[1]貼付（TKCA014）'!T105:T114)</f>
        <v>69</v>
      </c>
      <c r="Q9" s="16">
        <f t="shared" si="0"/>
        <v>0.24731182795698925</v>
      </c>
    </row>
    <row r="10" spans="1:17" x14ac:dyDescent="0.15">
      <c r="A10" s="17">
        <v>280024</v>
      </c>
      <c r="B10" s="18" t="s">
        <v>21</v>
      </c>
      <c r="C10" s="19">
        <f>VLOOKUP(A10,'[1]貼付（TKCA014）'!$J$60:$T$116,3,FALSE)</f>
        <v>1555</v>
      </c>
      <c r="D10" s="19">
        <f>VLOOKUP(A10,'[1]貼付（TKCA014）'!$J$60:$T$116,4,FALSE)</f>
        <v>95</v>
      </c>
      <c r="E10" s="15">
        <f t="shared" si="1"/>
        <v>6.1093247588424437E-2</v>
      </c>
      <c r="F10" s="19">
        <f>VLOOKUP(A10,'[1]貼付（TKCA014）'!$J$60:$T$116,5,FALSE)</f>
        <v>315</v>
      </c>
      <c r="G10" s="15">
        <f t="shared" si="2"/>
        <v>0.20257234726688103</v>
      </c>
      <c r="H10" s="15">
        <f>IF(C10=0,"0.0%",(D10+F10)/C10)</f>
        <v>0.26366559485530544</v>
      </c>
      <c r="I10" s="19">
        <f>VLOOKUP(A10,'[1]貼付（TKCA014）'!$J$60:$T$116,6,FALSE)</f>
        <v>783</v>
      </c>
      <c r="J10" s="19">
        <f>VLOOKUP(A10,'[1]貼付（TKCA014）'!$J$60:$T$116,7,FALSE)</f>
        <v>238</v>
      </c>
      <c r="K10" s="15">
        <f t="shared" si="3"/>
        <v>0.30395913154533843</v>
      </c>
      <c r="L10" s="19">
        <f>VLOOKUP(A10,'[1]貼付（TKCA014）'!$J$60:$T$116,8,FALSE)</f>
        <v>1003</v>
      </c>
      <c r="M10" s="19">
        <f>VLOOKUP(A10,'[1]貼付（TKCA014）'!$J$60:$T$116,9,FALSE)</f>
        <v>225</v>
      </c>
      <c r="N10" s="15">
        <f t="shared" si="4"/>
        <v>0.22432701894317048</v>
      </c>
      <c r="O10" s="19">
        <f>VLOOKUP(A10,'[1]貼付（TKCA014）'!$J$60:$T$116,10,FALSE)</f>
        <v>146</v>
      </c>
      <c r="P10" s="19">
        <f>VLOOKUP(A10,'[1]貼付（TKCA014）'!$J$60:$T$116,11,FALSE)</f>
        <v>51</v>
      </c>
      <c r="Q10" s="16">
        <f t="shared" si="0"/>
        <v>0.34931506849315069</v>
      </c>
    </row>
    <row r="11" spans="1:17" s="25" customFormat="1" x14ac:dyDescent="0.15">
      <c r="A11" s="20">
        <v>280032</v>
      </c>
      <c r="B11" s="21" t="s">
        <v>22</v>
      </c>
      <c r="C11" s="22">
        <f>'[1]貼付（尼崎市、女性）'!E19</f>
        <v>1208</v>
      </c>
      <c r="D11" s="22">
        <f>'[1]貼付（尼崎市、女性）'!E20</f>
        <v>95</v>
      </c>
      <c r="E11" s="23">
        <f t="shared" si="1"/>
        <v>7.8642384105960264E-2</v>
      </c>
      <c r="F11" s="22">
        <f>'[1]貼付（尼崎市、女性）'!E22</f>
        <v>195</v>
      </c>
      <c r="G11" s="23">
        <f t="shared" si="2"/>
        <v>0.16142384105960264</v>
      </c>
      <c r="H11" s="23">
        <f t="shared" ref="H11:H55" si="5">IF(C11=0,"0.0%",(D11+F11)/C11)</f>
        <v>0.24006622516556292</v>
      </c>
      <c r="I11" s="22">
        <f>'[1]貼付（尼崎市、女性）'!E25</f>
        <v>831</v>
      </c>
      <c r="J11" s="22">
        <f>'[1]貼付（尼崎市、女性）'!E26</f>
        <v>189</v>
      </c>
      <c r="K11" s="23">
        <f t="shared" si="3"/>
        <v>0.22743682310469315</v>
      </c>
      <c r="L11" s="22">
        <f>'[1]貼付（尼崎市、女性）'!E28</f>
        <v>1163</v>
      </c>
      <c r="M11" s="22">
        <f>'[1]貼付（尼崎市、女性）'!E29</f>
        <v>152</v>
      </c>
      <c r="N11" s="23">
        <f t="shared" si="4"/>
        <v>0.13069647463456577</v>
      </c>
      <c r="O11" s="22">
        <f>'[1]貼付（尼崎市、女性）'!E31</f>
        <v>595</v>
      </c>
      <c r="P11" s="22">
        <f>'[1]貼付（尼崎市、女性）'!E32</f>
        <v>99</v>
      </c>
      <c r="Q11" s="24">
        <f t="shared" si="0"/>
        <v>0.16638655462184873</v>
      </c>
    </row>
    <row r="12" spans="1:17" s="25" customFormat="1" x14ac:dyDescent="0.15">
      <c r="A12" s="20">
        <v>280040</v>
      </c>
      <c r="B12" s="21" t="s">
        <v>23</v>
      </c>
      <c r="C12" s="19">
        <f>VLOOKUP(A12,'[1]貼付（TKCA014）'!$J$60:$T$116,3,FALSE)</f>
        <v>547</v>
      </c>
      <c r="D12" s="19">
        <f>VLOOKUP(A12,'[1]貼付（TKCA014）'!$J$60:$T$116,4,FALSE)</f>
        <v>32</v>
      </c>
      <c r="E12" s="15">
        <f t="shared" si="1"/>
        <v>5.850091407678245E-2</v>
      </c>
      <c r="F12" s="19">
        <f>VLOOKUP(A12,'[1]貼付（TKCA014）'!$J$60:$T$116,5,FALSE)</f>
        <v>94</v>
      </c>
      <c r="G12" s="15">
        <f t="shared" si="2"/>
        <v>0.17184643510054845</v>
      </c>
      <c r="H12" s="15">
        <f t="shared" si="5"/>
        <v>0.23034734917733091</v>
      </c>
      <c r="I12" s="19">
        <f>VLOOKUP(A12,'[1]貼付（TKCA014）'!$J$60:$T$116,6,FALSE)</f>
        <v>353</v>
      </c>
      <c r="J12" s="19">
        <f>VLOOKUP(A12,'[1]貼付（TKCA014）'!$J$60:$T$116,7,FALSE)</f>
        <v>90</v>
      </c>
      <c r="K12" s="15">
        <f t="shared" si="3"/>
        <v>0.25495750708215298</v>
      </c>
      <c r="L12" s="19">
        <f>VLOOKUP(A12,'[1]貼付（TKCA014）'!$J$60:$T$116,8,FALSE)</f>
        <v>430</v>
      </c>
      <c r="M12" s="19">
        <f>VLOOKUP(A12,'[1]貼付（TKCA014）'!$J$60:$T$116,9,FALSE)</f>
        <v>83</v>
      </c>
      <c r="N12" s="15">
        <f t="shared" si="4"/>
        <v>0.19302325581395349</v>
      </c>
      <c r="O12" s="19">
        <f>VLOOKUP(A12,'[1]貼付（TKCA014）'!$J$60:$T$116,10,FALSE)</f>
        <v>246</v>
      </c>
      <c r="P12" s="19">
        <f>VLOOKUP(A12,'[1]貼付（TKCA014）'!$J$60:$T$116,11,FALSE)</f>
        <v>47</v>
      </c>
      <c r="Q12" s="16">
        <f t="shared" si="0"/>
        <v>0.1910569105691057</v>
      </c>
    </row>
    <row r="13" spans="1:17" s="25" customFormat="1" x14ac:dyDescent="0.15">
      <c r="A13" s="20">
        <v>280057</v>
      </c>
      <c r="B13" s="21" t="s">
        <v>24</v>
      </c>
      <c r="C13" s="19">
        <f>VLOOKUP(A13,'[1]貼付（TKCA014）'!$J$60:$T$116,3,FALSE)</f>
        <v>913</v>
      </c>
      <c r="D13" s="19">
        <f>VLOOKUP(A13,'[1]貼付（TKCA014）'!$J$60:$T$116,4,FALSE)</f>
        <v>68</v>
      </c>
      <c r="E13" s="15">
        <f t="shared" si="1"/>
        <v>7.4479737130339535E-2</v>
      </c>
      <c r="F13" s="19">
        <f>VLOOKUP(A13,'[1]貼付（TKCA014）'!$J$60:$T$116,5,FALSE)</f>
        <v>152</v>
      </c>
      <c r="G13" s="15">
        <f t="shared" si="2"/>
        <v>0.16648411829134721</v>
      </c>
      <c r="H13" s="15">
        <f t="shared" si="5"/>
        <v>0.24096385542168675</v>
      </c>
      <c r="I13" s="19">
        <f>VLOOKUP(A13,'[1]貼付（TKCA014）'!$J$60:$T$116,6,FALSE)</f>
        <v>631</v>
      </c>
      <c r="J13" s="19">
        <f>VLOOKUP(A13,'[1]貼付（TKCA014）'!$J$60:$T$116,7,FALSE)</f>
        <v>165</v>
      </c>
      <c r="K13" s="15">
        <f t="shared" si="3"/>
        <v>0.26148969889064977</v>
      </c>
      <c r="L13" s="19">
        <f>VLOOKUP(A13,'[1]貼付（TKCA014）'!$J$60:$T$116,8,FALSE)</f>
        <v>650</v>
      </c>
      <c r="M13" s="19">
        <f>VLOOKUP(A13,'[1]貼付（TKCA014）'!$J$60:$T$116,9,FALSE)</f>
        <v>138</v>
      </c>
      <c r="N13" s="15">
        <f t="shared" si="4"/>
        <v>0.21230769230769231</v>
      </c>
      <c r="O13" s="19">
        <f>VLOOKUP(A13,'[1]貼付（TKCA014）'!$J$60:$T$116,10,FALSE)</f>
        <v>378</v>
      </c>
      <c r="P13" s="19">
        <f>VLOOKUP(A13,'[1]貼付（TKCA014）'!$J$60:$T$116,11,FALSE)</f>
        <v>90</v>
      </c>
      <c r="Q13" s="16">
        <f t="shared" si="0"/>
        <v>0.23809523809523808</v>
      </c>
    </row>
    <row r="14" spans="1:17" s="25" customFormat="1" x14ac:dyDescent="0.15">
      <c r="A14" s="20">
        <v>280065</v>
      </c>
      <c r="B14" s="21" t="s">
        <v>25</v>
      </c>
      <c r="C14" s="19">
        <f>VLOOKUP(A14,'[1]貼付（TKCA014）'!$J$60:$T$116,3,FALSE)</f>
        <v>101</v>
      </c>
      <c r="D14" s="19">
        <f>VLOOKUP(A14,'[1]貼付（TKCA014）'!$J$60:$T$116,4,FALSE)</f>
        <v>10</v>
      </c>
      <c r="E14" s="15">
        <f t="shared" si="1"/>
        <v>9.9009900990099015E-2</v>
      </c>
      <c r="F14" s="19">
        <f>VLOOKUP(A14,'[1]貼付（TKCA014）'!$J$60:$T$116,5,FALSE)</f>
        <v>16</v>
      </c>
      <c r="G14" s="15">
        <f t="shared" si="2"/>
        <v>0.15841584158415842</v>
      </c>
      <c r="H14" s="15">
        <f t="shared" si="5"/>
        <v>0.25742574257425743</v>
      </c>
      <c r="I14" s="19">
        <f>VLOOKUP(A14,'[1]貼付（TKCA014）'!$J$60:$T$116,6,FALSE)</f>
        <v>60</v>
      </c>
      <c r="J14" s="19">
        <f>VLOOKUP(A14,'[1]貼付（TKCA014）'!$J$60:$T$116,7,FALSE)</f>
        <v>17</v>
      </c>
      <c r="K14" s="15">
        <f t="shared" si="3"/>
        <v>0.28333333333333333</v>
      </c>
      <c r="L14" s="19">
        <f>VLOOKUP(A14,'[1]貼付（TKCA014）'!$J$60:$T$116,8,FALSE)</f>
        <v>90</v>
      </c>
      <c r="M14" s="19">
        <f>VLOOKUP(A14,'[1]貼付（TKCA014）'!$J$60:$T$116,9,FALSE)</f>
        <v>12</v>
      </c>
      <c r="N14" s="15">
        <f t="shared" si="4"/>
        <v>0.13333333333333333</v>
      </c>
      <c r="O14" s="19">
        <f>VLOOKUP(A14,'[1]貼付（TKCA014）'!$J$60:$T$116,10,FALSE)</f>
        <v>47</v>
      </c>
      <c r="P14" s="19">
        <f>VLOOKUP(A14,'[1]貼付（TKCA014）'!$J$60:$T$116,11,FALSE)</f>
        <v>7</v>
      </c>
      <c r="Q14" s="16">
        <f t="shared" si="0"/>
        <v>0.14893617021276595</v>
      </c>
    </row>
    <row r="15" spans="1:17" s="25" customFormat="1" x14ac:dyDescent="0.15">
      <c r="A15" s="20">
        <v>280073</v>
      </c>
      <c r="B15" s="21" t="s">
        <v>26</v>
      </c>
      <c r="C15" s="19">
        <f>VLOOKUP(A15,'[1]貼付（TKCA014）'!$J$60:$T$116,3,FALSE)</f>
        <v>178</v>
      </c>
      <c r="D15" s="19">
        <f>VLOOKUP(A15,'[1]貼付（TKCA014）'!$J$60:$T$116,4,FALSE)</f>
        <v>15</v>
      </c>
      <c r="E15" s="15">
        <f t="shared" si="1"/>
        <v>8.4269662921348312E-2</v>
      </c>
      <c r="F15" s="19">
        <f>VLOOKUP(A15,'[1]貼付（TKCA014）'!$J$60:$T$116,5,FALSE)</f>
        <v>39</v>
      </c>
      <c r="G15" s="15">
        <f t="shared" si="2"/>
        <v>0.21910112359550563</v>
      </c>
      <c r="H15" s="15">
        <f t="shared" si="5"/>
        <v>0.30337078651685395</v>
      </c>
      <c r="I15" s="19">
        <f>VLOOKUP(A15,'[1]貼付（TKCA014）'!$J$60:$T$116,6,FALSE)</f>
        <v>132</v>
      </c>
      <c r="J15" s="19">
        <f>VLOOKUP(A15,'[1]貼付（TKCA014）'!$J$60:$T$116,7,FALSE)</f>
        <v>34</v>
      </c>
      <c r="K15" s="15">
        <f t="shared" si="3"/>
        <v>0.25757575757575757</v>
      </c>
      <c r="L15" s="19">
        <f>VLOOKUP(A15,'[1]貼付（TKCA014）'!$J$60:$T$116,8,FALSE)</f>
        <v>151</v>
      </c>
      <c r="M15" s="19">
        <f>VLOOKUP(A15,'[1]貼付（TKCA014）'!$J$60:$T$116,9,FALSE)</f>
        <v>33</v>
      </c>
      <c r="N15" s="15">
        <f t="shared" si="4"/>
        <v>0.2185430463576159</v>
      </c>
      <c r="O15" s="19">
        <f>VLOOKUP(A15,'[1]貼付（TKCA014）'!$J$60:$T$116,10,FALSE)</f>
        <v>30</v>
      </c>
      <c r="P15" s="19">
        <f>VLOOKUP(A15,'[1]貼付（TKCA014）'!$J$60:$T$116,11,FALSE)</f>
        <v>14</v>
      </c>
      <c r="Q15" s="16">
        <f t="shared" si="0"/>
        <v>0.46666666666666667</v>
      </c>
    </row>
    <row r="16" spans="1:17" s="25" customFormat="1" x14ac:dyDescent="0.15">
      <c r="A16" s="20">
        <v>280081</v>
      </c>
      <c r="B16" s="21" t="s">
        <v>27</v>
      </c>
      <c r="C16" s="19">
        <f>VLOOKUP(A16,'[1]貼付（TKCA014）'!$J$60:$T$116,3,FALSE)</f>
        <v>555</v>
      </c>
      <c r="D16" s="19">
        <f>VLOOKUP(A16,'[1]貼付（TKCA014）'!$J$60:$T$116,4,FALSE)</f>
        <v>40</v>
      </c>
      <c r="E16" s="15">
        <f t="shared" si="1"/>
        <v>7.2072072072072071E-2</v>
      </c>
      <c r="F16" s="19">
        <f>VLOOKUP(A16,'[1]貼付（TKCA014）'!$J$60:$T$116,5,FALSE)</f>
        <v>105</v>
      </c>
      <c r="G16" s="15">
        <f t="shared" si="2"/>
        <v>0.1891891891891892</v>
      </c>
      <c r="H16" s="15">
        <f t="shared" si="5"/>
        <v>0.26126126126126126</v>
      </c>
      <c r="I16" s="19">
        <f>VLOOKUP(A16,'[1]貼付（TKCA014）'!$J$60:$T$116,6,FALSE)</f>
        <v>358</v>
      </c>
      <c r="J16" s="19">
        <f>VLOOKUP(A16,'[1]貼付（TKCA014）'!$J$60:$T$116,7,FALSE)</f>
        <v>102</v>
      </c>
      <c r="K16" s="15">
        <f t="shared" si="3"/>
        <v>0.28491620111731841</v>
      </c>
      <c r="L16" s="19">
        <f>VLOOKUP(A16,'[1]貼付（TKCA014）'!$J$60:$T$116,8,FALSE)</f>
        <v>356</v>
      </c>
      <c r="M16" s="19">
        <f>VLOOKUP(A16,'[1]貼付（TKCA014）'!$J$60:$T$116,9,FALSE)</f>
        <v>62</v>
      </c>
      <c r="N16" s="15">
        <f t="shared" si="4"/>
        <v>0.17415730337078653</v>
      </c>
      <c r="O16" s="19">
        <f>VLOOKUP(A16,'[1]貼付（TKCA014）'!$J$60:$T$116,10,FALSE)</f>
        <v>72</v>
      </c>
      <c r="P16" s="19">
        <f>VLOOKUP(A16,'[1]貼付（TKCA014）'!$J$60:$T$116,11,FALSE)</f>
        <v>23</v>
      </c>
      <c r="Q16" s="16">
        <f t="shared" si="0"/>
        <v>0.31944444444444442</v>
      </c>
    </row>
    <row r="17" spans="1:17" x14ac:dyDescent="0.15">
      <c r="A17" s="17">
        <v>280099</v>
      </c>
      <c r="B17" s="18" t="s">
        <v>28</v>
      </c>
      <c r="C17" s="19">
        <f>VLOOKUP(A17,'[1]貼付（TKCA014）'!$J$60:$T$116,3,FALSE)</f>
        <v>127</v>
      </c>
      <c r="D17" s="19">
        <f>VLOOKUP(A17,'[1]貼付（TKCA014）'!$J$60:$T$116,4,FALSE)</f>
        <v>6</v>
      </c>
      <c r="E17" s="15">
        <f t="shared" si="1"/>
        <v>4.7244094488188976E-2</v>
      </c>
      <c r="F17" s="19">
        <f>VLOOKUP(A17,'[1]貼付（TKCA014）'!$J$60:$T$116,5,FALSE)</f>
        <v>19</v>
      </c>
      <c r="G17" s="15">
        <f t="shared" si="2"/>
        <v>0.14960629921259844</v>
      </c>
      <c r="H17" s="15">
        <f t="shared" si="5"/>
        <v>0.19685039370078741</v>
      </c>
      <c r="I17" s="19">
        <f>VLOOKUP(A17,'[1]貼付（TKCA014）'!$J$60:$T$116,6,FALSE)</f>
        <v>65</v>
      </c>
      <c r="J17" s="19">
        <f>VLOOKUP(A17,'[1]貼付（TKCA014）'!$J$60:$T$116,7,FALSE)</f>
        <v>9</v>
      </c>
      <c r="K17" s="15">
        <f t="shared" si="3"/>
        <v>0.13846153846153847</v>
      </c>
      <c r="L17" s="19">
        <f>VLOOKUP(A17,'[1]貼付（TKCA014）'!$J$60:$T$116,8,FALSE)</f>
        <v>84</v>
      </c>
      <c r="M17" s="19">
        <f>VLOOKUP(A17,'[1]貼付（TKCA014）'!$J$60:$T$116,9,FALSE)</f>
        <v>15</v>
      </c>
      <c r="N17" s="15">
        <f t="shared" si="4"/>
        <v>0.17857142857142858</v>
      </c>
      <c r="O17" s="19">
        <f>VLOOKUP(A17,'[1]貼付（TKCA014）'!$J$60:$T$116,10,FALSE)</f>
        <v>46</v>
      </c>
      <c r="P17" s="19">
        <f>VLOOKUP(A17,'[1]貼付（TKCA014）'!$J$60:$T$116,11,FALSE)</f>
        <v>9</v>
      </c>
      <c r="Q17" s="16">
        <f t="shared" si="0"/>
        <v>0.19565217391304349</v>
      </c>
    </row>
    <row r="18" spans="1:17" x14ac:dyDescent="0.15">
      <c r="A18" s="17">
        <v>280115</v>
      </c>
      <c r="B18" s="18" t="s">
        <v>29</v>
      </c>
      <c r="C18" s="19">
        <f>VLOOKUP(A18,'[1]貼付（TKCA014）'!$J$60:$T$116,3,FALSE)</f>
        <v>784</v>
      </c>
      <c r="D18" s="19">
        <f>VLOOKUP(A18,'[1]貼付（TKCA014）'!$J$60:$T$116,4,FALSE)</f>
        <v>67</v>
      </c>
      <c r="E18" s="15">
        <f t="shared" si="1"/>
        <v>8.5459183673469385E-2</v>
      </c>
      <c r="F18" s="19">
        <f>VLOOKUP(A18,'[1]貼付（TKCA014）'!$J$60:$T$116,5,FALSE)</f>
        <v>130</v>
      </c>
      <c r="G18" s="15">
        <f t="shared" si="2"/>
        <v>0.16581632653061223</v>
      </c>
      <c r="H18" s="15">
        <f t="shared" si="5"/>
        <v>0.25127551020408162</v>
      </c>
      <c r="I18" s="19">
        <f>VLOOKUP(A18,'[1]貼付（TKCA014）'!$J$60:$T$116,6,FALSE)</f>
        <v>420</v>
      </c>
      <c r="J18" s="19">
        <f>VLOOKUP(A18,'[1]貼付（TKCA014）'!$J$60:$T$116,7,FALSE)</f>
        <v>106</v>
      </c>
      <c r="K18" s="15">
        <f t="shared" si="3"/>
        <v>0.25238095238095237</v>
      </c>
      <c r="L18" s="19">
        <f>VLOOKUP(A18,'[1]貼付（TKCA014）'!$J$60:$T$116,8,FALSE)</f>
        <v>465</v>
      </c>
      <c r="M18" s="19">
        <f>VLOOKUP(A18,'[1]貼付（TKCA014）'!$J$60:$T$116,9,FALSE)</f>
        <v>90</v>
      </c>
      <c r="N18" s="15">
        <f t="shared" si="4"/>
        <v>0.19354838709677419</v>
      </c>
      <c r="O18" s="19">
        <f>VLOOKUP(A18,'[1]貼付（TKCA014）'!$J$60:$T$116,10,FALSE)</f>
        <v>91</v>
      </c>
      <c r="P18" s="19">
        <f>VLOOKUP(A18,'[1]貼付（TKCA014）'!$J$60:$T$116,11,FALSE)</f>
        <v>24</v>
      </c>
      <c r="Q18" s="16">
        <f t="shared" si="0"/>
        <v>0.26373626373626374</v>
      </c>
    </row>
    <row r="19" spans="1:17" x14ac:dyDescent="0.15">
      <c r="A19" s="17">
        <v>280131</v>
      </c>
      <c r="B19" s="18" t="s">
        <v>30</v>
      </c>
      <c r="C19" s="19">
        <f>VLOOKUP(A19,'[1]貼付（TKCA014）'!$J$60:$T$116,3,FALSE)</f>
        <v>138</v>
      </c>
      <c r="D19" s="19">
        <f>VLOOKUP(A19,'[1]貼付（TKCA014）'!$J$60:$T$116,4,FALSE)</f>
        <v>12</v>
      </c>
      <c r="E19" s="15">
        <f t="shared" si="1"/>
        <v>8.6956521739130432E-2</v>
      </c>
      <c r="F19" s="19">
        <f>VLOOKUP(A19,'[1]貼付（TKCA014）'!$J$60:$T$116,5,FALSE)</f>
        <v>15</v>
      </c>
      <c r="G19" s="15">
        <f t="shared" si="2"/>
        <v>0.10869565217391304</v>
      </c>
      <c r="H19" s="15">
        <f t="shared" si="5"/>
        <v>0.19565217391304349</v>
      </c>
      <c r="I19" s="19">
        <f>VLOOKUP(A19,'[1]貼付（TKCA014）'!$J$60:$T$116,6,FALSE)</f>
        <v>76</v>
      </c>
      <c r="J19" s="19">
        <f>VLOOKUP(A19,'[1]貼付（TKCA014）'!$J$60:$T$116,7,FALSE)</f>
        <v>17</v>
      </c>
      <c r="K19" s="15">
        <f t="shared" si="3"/>
        <v>0.22368421052631579</v>
      </c>
      <c r="L19" s="19">
        <f>VLOOKUP(A19,'[1]貼付（TKCA014）'!$J$60:$T$116,8,FALSE)</f>
        <v>97</v>
      </c>
      <c r="M19" s="19">
        <f>VLOOKUP(A19,'[1]貼付（TKCA014）'!$J$60:$T$116,9,FALSE)</f>
        <v>18</v>
      </c>
      <c r="N19" s="15">
        <f t="shared" si="4"/>
        <v>0.18556701030927836</v>
      </c>
      <c r="O19" s="19">
        <f>VLOOKUP(A19,'[1]貼付（TKCA014）'!$J$60:$T$116,10,FALSE)</f>
        <v>58</v>
      </c>
      <c r="P19" s="19">
        <f>VLOOKUP(A19,'[1]貼付（TKCA014）'!$J$60:$T$116,11,FALSE)</f>
        <v>15</v>
      </c>
      <c r="Q19" s="16">
        <f t="shared" si="0"/>
        <v>0.25862068965517243</v>
      </c>
    </row>
    <row r="20" spans="1:17" x14ac:dyDescent="0.15">
      <c r="A20" s="17">
        <v>280149</v>
      </c>
      <c r="B20" s="18" t="s">
        <v>31</v>
      </c>
      <c r="C20" s="19">
        <f>VLOOKUP(A20,'[1]貼付（TKCA014）'!$J$60:$T$116,3,FALSE)</f>
        <v>92</v>
      </c>
      <c r="D20" s="19">
        <f>VLOOKUP(A20,'[1]貼付（TKCA014）'!$J$60:$T$116,4,FALSE)</f>
        <v>4</v>
      </c>
      <c r="E20" s="15">
        <f t="shared" si="1"/>
        <v>4.3478260869565216E-2</v>
      </c>
      <c r="F20" s="19">
        <f>VLOOKUP(A20,'[1]貼付（TKCA014）'!$J$60:$T$116,5,FALSE)</f>
        <v>14</v>
      </c>
      <c r="G20" s="15">
        <f t="shared" si="2"/>
        <v>0.15217391304347827</v>
      </c>
      <c r="H20" s="15">
        <f t="shared" si="5"/>
        <v>0.19565217391304349</v>
      </c>
      <c r="I20" s="19">
        <f>VLOOKUP(A20,'[1]貼付（TKCA014）'!$J$60:$T$116,6,FALSE)</f>
        <v>71</v>
      </c>
      <c r="J20" s="19">
        <f>VLOOKUP(A20,'[1]貼付（TKCA014）'!$J$60:$T$116,7,FALSE)</f>
        <v>17</v>
      </c>
      <c r="K20" s="15">
        <f t="shared" si="3"/>
        <v>0.23943661971830985</v>
      </c>
      <c r="L20" s="19">
        <f>VLOOKUP(A20,'[1]貼付（TKCA014）'!$J$60:$T$116,8,FALSE)</f>
        <v>79</v>
      </c>
      <c r="M20" s="19">
        <f>VLOOKUP(A20,'[1]貼付（TKCA014）'!$J$60:$T$116,9,FALSE)</f>
        <v>18</v>
      </c>
      <c r="N20" s="15">
        <f t="shared" si="4"/>
        <v>0.22784810126582278</v>
      </c>
      <c r="O20" s="19">
        <f>VLOOKUP(A20,'[1]貼付（TKCA014）'!$J$60:$T$116,10,FALSE)</f>
        <v>36</v>
      </c>
      <c r="P20" s="19">
        <f>VLOOKUP(A20,'[1]貼付（TKCA014）'!$J$60:$T$116,11,FALSE)</f>
        <v>10</v>
      </c>
      <c r="Q20" s="16">
        <f t="shared" si="0"/>
        <v>0.27777777777777779</v>
      </c>
    </row>
    <row r="21" spans="1:17" x14ac:dyDescent="0.15">
      <c r="A21" s="17">
        <v>280156</v>
      </c>
      <c r="B21" s="18" t="s">
        <v>32</v>
      </c>
      <c r="C21" s="19">
        <f>VLOOKUP(A21,'[1]貼付（TKCA014）'!$J$60:$T$116,3,FALSE)</f>
        <v>534</v>
      </c>
      <c r="D21" s="19">
        <f>VLOOKUP(A21,'[1]貼付（TKCA014）'!$J$60:$T$116,4,FALSE)</f>
        <v>48</v>
      </c>
      <c r="E21" s="15">
        <f t="shared" si="1"/>
        <v>8.98876404494382E-2</v>
      </c>
      <c r="F21" s="19">
        <f>VLOOKUP(A21,'[1]貼付（TKCA014）'!$J$60:$T$116,5,FALSE)</f>
        <v>85</v>
      </c>
      <c r="G21" s="15">
        <f t="shared" si="2"/>
        <v>0.15917602996254682</v>
      </c>
      <c r="H21" s="15">
        <f t="shared" si="5"/>
        <v>0.24906367041198502</v>
      </c>
      <c r="I21" s="19">
        <f>VLOOKUP(A21,'[1]貼付（TKCA014）'!$J$60:$T$116,6,FALSE)</f>
        <v>365</v>
      </c>
      <c r="J21" s="19">
        <f>VLOOKUP(A21,'[1]貼付（TKCA014）'!$J$60:$T$116,7,FALSE)</f>
        <v>98</v>
      </c>
      <c r="K21" s="15">
        <f t="shared" si="3"/>
        <v>0.26849315068493151</v>
      </c>
      <c r="L21" s="19">
        <f>VLOOKUP(A21,'[1]貼付（TKCA014）'!$J$60:$T$116,8,FALSE)</f>
        <v>348</v>
      </c>
      <c r="M21" s="19">
        <f>VLOOKUP(A21,'[1]貼付（TKCA014）'!$J$60:$T$116,9,FALSE)</f>
        <v>92</v>
      </c>
      <c r="N21" s="15">
        <f t="shared" si="4"/>
        <v>0.26436781609195403</v>
      </c>
      <c r="O21" s="19">
        <f>VLOOKUP(A21,'[1]貼付（TKCA014）'!$J$60:$T$116,10,FALSE)</f>
        <v>46</v>
      </c>
      <c r="P21" s="19">
        <f>VLOOKUP(A21,'[1]貼付（TKCA014）'!$J$60:$T$116,11,FALSE)</f>
        <v>14</v>
      </c>
      <c r="Q21" s="16">
        <f t="shared" si="0"/>
        <v>0.30434782608695654</v>
      </c>
    </row>
    <row r="22" spans="1:17" x14ac:dyDescent="0.15">
      <c r="A22" s="17">
        <v>280164</v>
      </c>
      <c r="B22" s="18" t="s">
        <v>33</v>
      </c>
      <c r="C22" s="19">
        <f>VLOOKUP(A22,'[1]貼付（TKCA014）'!$J$60:$T$116,3,FALSE)</f>
        <v>228</v>
      </c>
      <c r="D22" s="19">
        <f>VLOOKUP(A22,'[1]貼付（TKCA014）'!$J$60:$T$116,4,FALSE)</f>
        <v>21</v>
      </c>
      <c r="E22" s="15">
        <f t="shared" si="1"/>
        <v>9.2105263157894732E-2</v>
      </c>
      <c r="F22" s="19">
        <f>VLOOKUP(A22,'[1]貼付（TKCA014）'!$J$60:$T$116,5,FALSE)</f>
        <v>22</v>
      </c>
      <c r="G22" s="15">
        <f t="shared" si="2"/>
        <v>9.6491228070175433E-2</v>
      </c>
      <c r="H22" s="15">
        <f t="shared" si="5"/>
        <v>0.18859649122807018</v>
      </c>
      <c r="I22" s="19">
        <f>VLOOKUP(A22,'[1]貼付（TKCA014）'!$J$60:$T$116,6,FALSE)</f>
        <v>133</v>
      </c>
      <c r="J22" s="19">
        <f>VLOOKUP(A22,'[1]貼付（TKCA014）'!$J$60:$T$116,7,FALSE)</f>
        <v>24</v>
      </c>
      <c r="K22" s="15">
        <f t="shared" si="3"/>
        <v>0.18045112781954886</v>
      </c>
      <c r="L22" s="19">
        <f>VLOOKUP(A22,'[1]貼付（TKCA014）'!$J$60:$T$116,8,FALSE)</f>
        <v>168</v>
      </c>
      <c r="M22" s="19">
        <f>VLOOKUP(A22,'[1]貼付（TKCA014）'!$J$60:$T$116,9,FALSE)</f>
        <v>27</v>
      </c>
      <c r="N22" s="15">
        <f t="shared" si="4"/>
        <v>0.16071428571428573</v>
      </c>
      <c r="O22" s="19">
        <f>VLOOKUP(A22,'[1]貼付（TKCA014）'!$J$60:$T$116,10,FALSE)</f>
        <v>11</v>
      </c>
      <c r="P22" s="19">
        <f>VLOOKUP(A22,'[1]貼付（TKCA014）'!$J$60:$T$116,11,FALSE)</f>
        <v>3</v>
      </c>
      <c r="Q22" s="16">
        <f t="shared" si="0"/>
        <v>0.27272727272727271</v>
      </c>
    </row>
    <row r="23" spans="1:17" x14ac:dyDescent="0.15">
      <c r="A23" s="17">
        <v>280172</v>
      </c>
      <c r="B23" s="18" t="s">
        <v>34</v>
      </c>
      <c r="C23" s="19">
        <f>VLOOKUP(A23,'[1]貼付（TKCA014）'!$J$60:$T$116,3,FALSE)</f>
        <v>129</v>
      </c>
      <c r="D23" s="19">
        <f>VLOOKUP(A23,'[1]貼付（TKCA014）'!$J$60:$T$116,4,FALSE)</f>
        <v>14</v>
      </c>
      <c r="E23" s="15">
        <f t="shared" si="1"/>
        <v>0.10852713178294573</v>
      </c>
      <c r="F23" s="19">
        <f>VLOOKUP(A23,'[1]貼付（TKCA014）'!$J$60:$T$116,5,FALSE)</f>
        <v>20</v>
      </c>
      <c r="G23" s="15">
        <f t="shared" si="2"/>
        <v>0.15503875968992248</v>
      </c>
      <c r="H23" s="15">
        <f t="shared" si="5"/>
        <v>0.26356589147286824</v>
      </c>
      <c r="I23" s="19">
        <f>VLOOKUP(A23,'[1]貼付（TKCA014）'!$J$60:$T$116,6,FALSE)</f>
        <v>104</v>
      </c>
      <c r="J23" s="19">
        <f>VLOOKUP(A23,'[1]貼付（TKCA014）'!$J$60:$T$116,7,FALSE)</f>
        <v>21</v>
      </c>
      <c r="K23" s="15">
        <f t="shared" si="3"/>
        <v>0.20192307692307693</v>
      </c>
      <c r="L23" s="19">
        <f>VLOOKUP(A23,'[1]貼付（TKCA014）'!$J$60:$T$116,8,FALSE)</f>
        <v>126</v>
      </c>
      <c r="M23" s="19">
        <f>VLOOKUP(A23,'[1]貼付（TKCA014）'!$J$60:$T$116,9,FALSE)</f>
        <v>20</v>
      </c>
      <c r="N23" s="15">
        <f t="shared" si="4"/>
        <v>0.15873015873015872</v>
      </c>
      <c r="O23" s="19">
        <f>VLOOKUP(A23,'[1]貼付（TKCA014）'!$J$60:$T$116,10,FALSE)</f>
        <v>20</v>
      </c>
      <c r="P23" s="19">
        <f>VLOOKUP(A23,'[1]貼付（TKCA014）'!$J$60:$T$116,11,FALSE)</f>
        <v>8</v>
      </c>
      <c r="Q23" s="16">
        <f t="shared" si="0"/>
        <v>0.4</v>
      </c>
    </row>
    <row r="24" spans="1:17" x14ac:dyDescent="0.15">
      <c r="A24" s="17">
        <v>280180</v>
      </c>
      <c r="B24" s="18" t="s">
        <v>35</v>
      </c>
      <c r="C24" s="19">
        <f>VLOOKUP(A24,'[1]貼付（TKCA014）'!$J$60:$T$116,3,FALSE)</f>
        <v>376</v>
      </c>
      <c r="D24" s="19">
        <f>VLOOKUP(A24,'[1]貼付（TKCA014）'!$J$60:$T$116,4,FALSE)</f>
        <v>15</v>
      </c>
      <c r="E24" s="15">
        <f t="shared" si="1"/>
        <v>3.9893617021276598E-2</v>
      </c>
      <c r="F24" s="19">
        <f>VLOOKUP(A24,'[1]貼付（TKCA014）'!$J$60:$T$116,5,FALSE)</f>
        <v>72</v>
      </c>
      <c r="G24" s="15">
        <f t="shared" si="2"/>
        <v>0.19148936170212766</v>
      </c>
      <c r="H24" s="15">
        <f t="shared" si="5"/>
        <v>0.23138297872340424</v>
      </c>
      <c r="I24" s="19">
        <f>VLOOKUP(A24,'[1]貼付（TKCA014）'!$J$60:$T$116,6,FALSE)</f>
        <v>201</v>
      </c>
      <c r="J24" s="19">
        <f>VLOOKUP(A24,'[1]貼付（TKCA014）'!$J$60:$T$116,7,FALSE)</f>
        <v>56</v>
      </c>
      <c r="K24" s="15">
        <f t="shared" si="3"/>
        <v>0.27860696517412936</v>
      </c>
      <c r="L24" s="19">
        <f>VLOOKUP(A24,'[1]貼付（TKCA014）'!$J$60:$T$116,8,FALSE)</f>
        <v>297</v>
      </c>
      <c r="M24" s="19">
        <f>VLOOKUP(A24,'[1]貼付（TKCA014）'!$J$60:$T$116,9,FALSE)</f>
        <v>54</v>
      </c>
      <c r="N24" s="15">
        <f t="shared" si="4"/>
        <v>0.18181818181818182</v>
      </c>
      <c r="O24" s="19">
        <f>VLOOKUP(A24,'[1]貼付（TKCA014）'!$J$60:$T$116,10,FALSE)</f>
        <v>78</v>
      </c>
      <c r="P24" s="19">
        <f>VLOOKUP(A24,'[1]貼付（TKCA014）'!$J$60:$T$116,11,FALSE)</f>
        <v>18</v>
      </c>
      <c r="Q24" s="16">
        <f t="shared" si="0"/>
        <v>0.23076923076923078</v>
      </c>
    </row>
    <row r="25" spans="1:17" x14ac:dyDescent="0.15">
      <c r="A25" s="17">
        <v>280198</v>
      </c>
      <c r="B25" s="18" t="s">
        <v>36</v>
      </c>
      <c r="C25" s="19">
        <f>VLOOKUP(A25,'[1]貼付（TKCA014）'!$J$60:$T$116,3,FALSE)</f>
        <v>124</v>
      </c>
      <c r="D25" s="19">
        <f>VLOOKUP(A25,'[1]貼付（TKCA014）'!$J$60:$T$116,4,FALSE)</f>
        <v>4</v>
      </c>
      <c r="E25" s="15">
        <f t="shared" si="1"/>
        <v>3.2258064516129031E-2</v>
      </c>
      <c r="F25" s="19">
        <f>VLOOKUP(A25,'[1]貼付（TKCA014）'!$J$60:$T$116,5,FALSE)</f>
        <v>24</v>
      </c>
      <c r="G25" s="15">
        <f t="shared" si="2"/>
        <v>0.19354838709677419</v>
      </c>
      <c r="H25" s="15">
        <f t="shared" si="5"/>
        <v>0.22580645161290322</v>
      </c>
      <c r="I25" s="19">
        <f>VLOOKUP(A25,'[1]貼付（TKCA014）'!$J$60:$T$116,6,FALSE)</f>
        <v>66</v>
      </c>
      <c r="J25" s="19">
        <f>VLOOKUP(A25,'[1]貼付（TKCA014）'!$J$60:$T$116,7,FALSE)</f>
        <v>16</v>
      </c>
      <c r="K25" s="15">
        <f t="shared" si="3"/>
        <v>0.24242424242424243</v>
      </c>
      <c r="L25" s="19">
        <f>VLOOKUP(A25,'[1]貼付（TKCA014）'!$J$60:$T$116,8,FALSE)</f>
        <v>72</v>
      </c>
      <c r="M25" s="19">
        <f>VLOOKUP(A25,'[1]貼付（TKCA014）'!$J$60:$T$116,9,FALSE)</f>
        <v>18</v>
      </c>
      <c r="N25" s="15">
        <f t="shared" si="4"/>
        <v>0.25</v>
      </c>
      <c r="O25" s="19">
        <f>VLOOKUP(A25,'[1]貼付（TKCA014）'!$J$60:$T$116,10,FALSE)</f>
        <v>29</v>
      </c>
      <c r="P25" s="19">
        <f>VLOOKUP(A25,'[1]貼付（TKCA014）'!$J$60:$T$116,11,FALSE)</f>
        <v>10</v>
      </c>
      <c r="Q25" s="16">
        <f t="shared" si="0"/>
        <v>0.34482758620689657</v>
      </c>
    </row>
    <row r="26" spans="1:17" x14ac:dyDescent="0.15">
      <c r="A26" s="17">
        <v>280206</v>
      </c>
      <c r="B26" s="18" t="s">
        <v>37</v>
      </c>
      <c r="C26" s="19">
        <f>VLOOKUP(A26,'[1]貼付（TKCA014）'!$J$60:$T$116,3,FALSE)</f>
        <v>181</v>
      </c>
      <c r="D26" s="19">
        <f>VLOOKUP(A26,'[1]貼付（TKCA014）'!$J$60:$T$116,4,FALSE)</f>
        <v>8</v>
      </c>
      <c r="E26" s="15">
        <f t="shared" si="1"/>
        <v>4.4198895027624308E-2</v>
      </c>
      <c r="F26" s="19">
        <f>VLOOKUP(A26,'[1]貼付（TKCA014）'!$J$60:$T$116,5,FALSE)</f>
        <v>26</v>
      </c>
      <c r="G26" s="15">
        <f t="shared" si="2"/>
        <v>0.143646408839779</v>
      </c>
      <c r="H26" s="15">
        <f t="shared" si="5"/>
        <v>0.18784530386740331</v>
      </c>
      <c r="I26" s="19">
        <f>VLOOKUP(A26,'[1]貼付（TKCA014）'!$J$60:$T$116,6,FALSE)</f>
        <v>147</v>
      </c>
      <c r="J26" s="19">
        <f>VLOOKUP(A26,'[1]貼付（TKCA014）'!$J$60:$T$116,7,FALSE)</f>
        <v>44</v>
      </c>
      <c r="K26" s="15">
        <f t="shared" si="3"/>
        <v>0.29931972789115646</v>
      </c>
      <c r="L26" s="19">
        <f>VLOOKUP(A26,'[1]貼付（TKCA014）'!$J$60:$T$116,8,FALSE)</f>
        <v>149</v>
      </c>
      <c r="M26" s="19">
        <f>VLOOKUP(A26,'[1]貼付（TKCA014）'!$J$60:$T$116,9,FALSE)</f>
        <v>27</v>
      </c>
      <c r="N26" s="15">
        <f t="shared" si="4"/>
        <v>0.18120805369127516</v>
      </c>
      <c r="O26" s="19">
        <f>VLOOKUP(A26,'[1]貼付（TKCA014）'!$J$60:$T$116,10,FALSE)</f>
        <v>26</v>
      </c>
      <c r="P26" s="19">
        <f>VLOOKUP(A26,'[1]貼付（TKCA014）'!$J$60:$T$116,11,FALSE)</f>
        <v>9</v>
      </c>
      <c r="Q26" s="16">
        <f t="shared" si="0"/>
        <v>0.34615384615384615</v>
      </c>
    </row>
    <row r="27" spans="1:17" x14ac:dyDescent="0.15">
      <c r="A27" s="17">
        <v>280214</v>
      </c>
      <c r="B27" s="18" t="s">
        <v>38</v>
      </c>
      <c r="C27" s="19">
        <f>VLOOKUP(A27,'[1]貼付（TKCA014）'!$J$60:$T$116,3,FALSE)</f>
        <v>191</v>
      </c>
      <c r="D27" s="19">
        <f>VLOOKUP(A27,'[1]貼付（TKCA014）'!$J$60:$T$116,4,FALSE)</f>
        <v>8</v>
      </c>
      <c r="E27" s="15">
        <f t="shared" si="1"/>
        <v>4.1884816753926704E-2</v>
      </c>
      <c r="F27" s="19">
        <f>VLOOKUP(A27,'[1]貼付（TKCA014）'!$J$60:$T$116,5,FALSE)</f>
        <v>22</v>
      </c>
      <c r="G27" s="15">
        <f t="shared" si="2"/>
        <v>0.11518324607329843</v>
      </c>
      <c r="H27" s="15">
        <f t="shared" si="5"/>
        <v>0.15706806282722513</v>
      </c>
      <c r="I27" s="19">
        <f>VLOOKUP(A27,'[1]貼付（TKCA014）'!$J$60:$T$116,6,FALSE)</f>
        <v>83</v>
      </c>
      <c r="J27" s="19">
        <f>VLOOKUP(A27,'[1]貼付（TKCA014）'!$J$60:$T$116,7,FALSE)</f>
        <v>20</v>
      </c>
      <c r="K27" s="15">
        <f t="shared" si="3"/>
        <v>0.24096385542168675</v>
      </c>
      <c r="L27" s="19">
        <f>VLOOKUP(A27,'[1]貼付（TKCA014）'!$J$60:$T$116,8,FALSE)</f>
        <v>106</v>
      </c>
      <c r="M27" s="19">
        <f>VLOOKUP(A27,'[1]貼付（TKCA014）'!$J$60:$T$116,9,FALSE)</f>
        <v>27</v>
      </c>
      <c r="N27" s="15">
        <f t="shared" si="4"/>
        <v>0.25471698113207547</v>
      </c>
      <c r="O27" s="19">
        <f>VLOOKUP(A27,'[1]貼付（TKCA014）'!$J$60:$T$116,10,FALSE)</f>
        <v>55</v>
      </c>
      <c r="P27" s="19">
        <f>VLOOKUP(A27,'[1]貼付（TKCA014）'!$J$60:$T$116,11,FALSE)</f>
        <v>15</v>
      </c>
      <c r="Q27" s="16">
        <f t="shared" si="0"/>
        <v>0.27272727272727271</v>
      </c>
    </row>
    <row r="28" spans="1:17" x14ac:dyDescent="0.15">
      <c r="A28" s="17">
        <v>280222</v>
      </c>
      <c r="B28" s="18" t="s">
        <v>39</v>
      </c>
      <c r="C28" s="19">
        <f>VLOOKUP(A28,'[1]貼付（TKCA014）'!$J$60:$T$116,3,FALSE)</f>
        <v>93</v>
      </c>
      <c r="D28" s="19">
        <f>VLOOKUP(A28,'[1]貼付（TKCA014）'!$J$60:$T$116,4,FALSE)</f>
        <v>4</v>
      </c>
      <c r="E28" s="15">
        <f t="shared" si="1"/>
        <v>4.3010752688172046E-2</v>
      </c>
      <c r="F28" s="19">
        <f>VLOOKUP(A28,'[1]貼付（TKCA014）'!$J$60:$T$116,5,FALSE)</f>
        <v>11</v>
      </c>
      <c r="G28" s="15">
        <f t="shared" si="2"/>
        <v>0.11827956989247312</v>
      </c>
      <c r="H28" s="15">
        <f t="shared" si="5"/>
        <v>0.16129032258064516</v>
      </c>
      <c r="I28" s="19">
        <f>VLOOKUP(A28,'[1]貼付（TKCA014）'!$J$60:$T$116,6,FALSE)</f>
        <v>77</v>
      </c>
      <c r="J28" s="19">
        <f>VLOOKUP(A28,'[1]貼付（TKCA014）'!$J$60:$T$116,7,FALSE)</f>
        <v>20</v>
      </c>
      <c r="K28" s="15">
        <f t="shared" si="3"/>
        <v>0.25974025974025972</v>
      </c>
      <c r="L28" s="19">
        <f>VLOOKUP(A28,'[1]貼付（TKCA014）'!$J$60:$T$116,8,FALSE)</f>
        <v>86</v>
      </c>
      <c r="M28" s="19">
        <f>VLOOKUP(A28,'[1]貼付（TKCA014）'!$J$60:$T$116,9,FALSE)</f>
        <v>13</v>
      </c>
      <c r="N28" s="15">
        <f t="shared" si="4"/>
        <v>0.15116279069767441</v>
      </c>
      <c r="O28" s="19">
        <f>VLOOKUP(A28,'[1]貼付（TKCA014）'!$J$60:$T$116,10,FALSE)</f>
        <v>15</v>
      </c>
      <c r="P28" s="19">
        <f>VLOOKUP(A28,'[1]貼付（TKCA014）'!$J$60:$T$116,11,FALSE)</f>
        <v>5</v>
      </c>
      <c r="Q28" s="16">
        <f t="shared" si="0"/>
        <v>0.33333333333333331</v>
      </c>
    </row>
    <row r="29" spans="1:17" x14ac:dyDescent="0.15">
      <c r="A29" s="17">
        <v>280248</v>
      </c>
      <c r="B29" s="18" t="s">
        <v>40</v>
      </c>
      <c r="C29" s="19">
        <f>VLOOKUP(A29,'[1]貼付（TKCA014）'!$J$60:$T$116,3,FALSE)</f>
        <v>97</v>
      </c>
      <c r="D29" s="19">
        <f>VLOOKUP(A29,'[1]貼付（TKCA014）'!$J$60:$T$116,4,FALSE)</f>
        <v>7</v>
      </c>
      <c r="E29" s="15">
        <f t="shared" si="1"/>
        <v>7.2164948453608241E-2</v>
      </c>
      <c r="F29" s="19">
        <f>VLOOKUP(A29,'[1]貼付（TKCA014）'!$J$60:$T$116,5,FALSE)</f>
        <v>11</v>
      </c>
      <c r="G29" s="15">
        <f t="shared" si="2"/>
        <v>0.1134020618556701</v>
      </c>
      <c r="H29" s="15">
        <f t="shared" si="5"/>
        <v>0.18556701030927836</v>
      </c>
      <c r="I29" s="19">
        <f>VLOOKUP(A29,'[1]貼付（TKCA014）'!$J$60:$T$116,6,FALSE)</f>
        <v>66</v>
      </c>
      <c r="J29" s="19">
        <f>VLOOKUP(A29,'[1]貼付（TKCA014）'!$J$60:$T$116,7,FALSE)</f>
        <v>14</v>
      </c>
      <c r="K29" s="15">
        <f t="shared" si="3"/>
        <v>0.21212121212121213</v>
      </c>
      <c r="L29" s="19">
        <f>VLOOKUP(A29,'[1]貼付（TKCA014）'!$J$60:$T$116,8,FALSE)</f>
        <v>64</v>
      </c>
      <c r="M29" s="19">
        <f>VLOOKUP(A29,'[1]貼付（TKCA014）'!$J$60:$T$116,9,FALSE)</f>
        <v>11</v>
      </c>
      <c r="N29" s="15">
        <f t="shared" si="4"/>
        <v>0.171875</v>
      </c>
      <c r="O29" s="19">
        <f>VLOOKUP(A29,'[1]貼付（TKCA014）'!$J$60:$T$116,10,FALSE)</f>
        <v>37</v>
      </c>
      <c r="P29" s="19">
        <f>VLOOKUP(A29,'[1]貼付（TKCA014）'!$J$60:$T$116,11,FALSE)</f>
        <v>9</v>
      </c>
      <c r="Q29" s="16">
        <f t="shared" si="0"/>
        <v>0.24324324324324326</v>
      </c>
    </row>
    <row r="30" spans="1:17" x14ac:dyDescent="0.15">
      <c r="A30" s="17">
        <v>280271</v>
      </c>
      <c r="B30" s="18" t="s">
        <v>41</v>
      </c>
      <c r="C30" s="19">
        <f>VLOOKUP(A30,'[1]貼付（TKCA014）'!$J$60:$T$116,3,FALSE)</f>
        <v>66</v>
      </c>
      <c r="D30" s="19">
        <f>VLOOKUP(A30,'[1]貼付（TKCA014）'!$J$60:$T$116,4,FALSE)</f>
        <v>6</v>
      </c>
      <c r="E30" s="15">
        <f t="shared" si="1"/>
        <v>9.0909090909090912E-2</v>
      </c>
      <c r="F30" s="19">
        <f>VLOOKUP(A30,'[1]貼付（TKCA014）'!$J$60:$T$116,5,FALSE)</f>
        <v>9</v>
      </c>
      <c r="G30" s="15">
        <f t="shared" si="2"/>
        <v>0.13636363636363635</v>
      </c>
      <c r="H30" s="15">
        <f t="shared" si="5"/>
        <v>0.22727272727272727</v>
      </c>
      <c r="I30" s="19">
        <f>VLOOKUP(A30,'[1]貼付（TKCA014）'!$J$60:$T$116,6,FALSE)</f>
        <v>44</v>
      </c>
      <c r="J30" s="19">
        <f>VLOOKUP(A30,'[1]貼付（TKCA014）'!$J$60:$T$116,7,FALSE)</f>
        <v>7</v>
      </c>
      <c r="K30" s="15">
        <f t="shared" si="3"/>
        <v>0.15909090909090909</v>
      </c>
      <c r="L30" s="19">
        <f>VLOOKUP(A30,'[1]貼付（TKCA014）'!$J$60:$T$116,8,FALSE)</f>
        <v>56</v>
      </c>
      <c r="M30" s="19">
        <f>VLOOKUP(A30,'[1]貼付（TKCA014）'!$J$60:$T$116,9,FALSE)</f>
        <v>8</v>
      </c>
      <c r="N30" s="15">
        <f t="shared" si="4"/>
        <v>0.14285714285714285</v>
      </c>
      <c r="O30" s="19">
        <f>VLOOKUP(A30,'[1]貼付（TKCA014）'!$J$60:$T$116,10,FALSE)</f>
        <v>25</v>
      </c>
      <c r="P30" s="19">
        <f>VLOOKUP(A30,'[1]貼付（TKCA014）'!$J$60:$T$116,11,FALSE)</f>
        <v>4</v>
      </c>
      <c r="Q30" s="16">
        <f t="shared" si="0"/>
        <v>0.16</v>
      </c>
    </row>
    <row r="31" spans="1:17" x14ac:dyDescent="0.15">
      <c r="A31" s="17">
        <v>280313</v>
      </c>
      <c r="B31" s="18" t="s">
        <v>42</v>
      </c>
      <c r="C31" s="19">
        <f>VLOOKUP(A31,'[1]貼付（TKCA014）'!$J$60:$T$116,3,FALSE)</f>
        <v>104</v>
      </c>
      <c r="D31" s="19">
        <f>VLOOKUP(A31,'[1]貼付（TKCA014）'!$J$60:$T$116,4,FALSE)</f>
        <v>4</v>
      </c>
      <c r="E31" s="15">
        <f t="shared" si="1"/>
        <v>3.8461538461538464E-2</v>
      </c>
      <c r="F31" s="19">
        <f>VLOOKUP(A31,'[1]貼付（TKCA014）'!$J$60:$T$116,5,FALSE)</f>
        <v>18</v>
      </c>
      <c r="G31" s="15">
        <f t="shared" si="2"/>
        <v>0.17307692307692307</v>
      </c>
      <c r="H31" s="15">
        <f t="shared" si="5"/>
        <v>0.21153846153846154</v>
      </c>
      <c r="I31" s="19">
        <f>VLOOKUP(A31,'[1]貼付（TKCA014）'!$J$60:$T$116,6,FALSE)</f>
        <v>77</v>
      </c>
      <c r="J31" s="19">
        <f>VLOOKUP(A31,'[1]貼付（TKCA014）'!$J$60:$T$116,7,FALSE)</f>
        <v>17</v>
      </c>
      <c r="K31" s="15">
        <f t="shared" si="3"/>
        <v>0.22077922077922077</v>
      </c>
      <c r="L31" s="19">
        <f>VLOOKUP(A31,'[1]貼付（TKCA014）'!$J$60:$T$116,8,FALSE)</f>
        <v>87</v>
      </c>
      <c r="M31" s="19">
        <f>VLOOKUP(A31,'[1]貼付（TKCA014）'!$J$60:$T$116,9,FALSE)</f>
        <v>12</v>
      </c>
      <c r="N31" s="15">
        <f t="shared" si="4"/>
        <v>0.13793103448275862</v>
      </c>
      <c r="O31" s="19">
        <f>VLOOKUP(A31,'[1]貼付（TKCA014）'!$J$60:$T$116,10,FALSE)</f>
        <v>40</v>
      </c>
      <c r="P31" s="19">
        <f>VLOOKUP(A31,'[1]貼付（TKCA014）'!$J$60:$T$116,11,FALSE)</f>
        <v>7</v>
      </c>
      <c r="Q31" s="16">
        <f t="shared" si="0"/>
        <v>0.17499999999999999</v>
      </c>
    </row>
    <row r="32" spans="1:17" x14ac:dyDescent="0.15">
      <c r="A32" s="17">
        <v>280321</v>
      </c>
      <c r="B32" s="18" t="s">
        <v>43</v>
      </c>
      <c r="C32" s="19">
        <f>VLOOKUP(A32,'[1]貼付（TKCA014）'!$J$60:$T$116,3,FALSE)</f>
        <v>100</v>
      </c>
      <c r="D32" s="19">
        <f>VLOOKUP(A32,'[1]貼付（TKCA014）'!$J$60:$T$116,4,FALSE)</f>
        <v>6</v>
      </c>
      <c r="E32" s="15">
        <f t="shared" si="1"/>
        <v>0.06</v>
      </c>
      <c r="F32" s="19">
        <f>VLOOKUP(A32,'[1]貼付（TKCA014）'!$J$60:$T$116,5,FALSE)</f>
        <v>22</v>
      </c>
      <c r="G32" s="15">
        <f t="shared" si="2"/>
        <v>0.22</v>
      </c>
      <c r="H32" s="15">
        <f t="shared" si="5"/>
        <v>0.28000000000000003</v>
      </c>
      <c r="I32" s="19">
        <f>VLOOKUP(A32,'[1]貼付（TKCA014）'!$J$60:$T$116,6,FALSE)</f>
        <v>69</v>
      </c>
      <c r="J32" s="19">
        <f>VLOOKUP(A32,'[1]貼付（TKCA014）'!$J$60:$T$116,7,FALSE)</f>
        <v>16</v>
      </c>
      <c r="K32" s="15">
        <f t="shared" si="3"/>
        <v>0.2318840579710145</v>
      </c>
      <c r="L32" s="19">
        <f>VLOOKUP(A32,'[1]貼付（TKCA014）'!$J$60:$T$116,8,FALSE)</f>
        <v>66</v>
      </c>
      <c r="M32" s="19">
        <f>VLOOKUP(A32,'[1]貼付（TKCA014）'!$J$60:$T$116,9,FALSE)</f>
        <v>10</v>
      </c>
      <c r="N32" s="15">
        <f t="shared" si="4"/>
        <v>0.15151515151515152</v>
      </c>
      <c r="O32" s="19">
        <f>VLOOKUP(A32,'[1]貼付（TKCA014）'!$J$60:$T$116,10,FALSE)</f>
        <v>22</v>
      </c>
      <c r="P32" s="19">
        <f>VLOOKUP(A32,'[1]貼付（TKCA014）'!$J$60:$T$116,11,FALSE)</f>
        <v>3</v>
      </c>
      <c r="Q32" s="16">
        <f t="shared" si="0"/>
        <v>0.13636363636363635</v>
      </c>
    </row>
    <row r="33" spans="1:17" x14ac:dyDescent="0.15">
      <c r="A33" s="17">
        <v>280370</v>
      </c>
      <c r="B33" s="18" t="s">
        <v>44</v>
      </c>
      <c r="C33" s="19">
        <f>VLOOKUP(A33,'[1]貼付（TKCA014）'!$J$60:$T$116,3,FALSE)</f>
        <v>51</v>
      </c>
      <c r="D33" s="19">
        <f>VLOOKUP(A33,'[1]貼付（TKCA014）'!$J$60:$T$116,4,FALSE)</f>
        <v>3</v>
      </c>
      <c r="E33" s="15">
        <f t="shared" si="1"/>
        <v>5.8823529411764705E-2</v>
      </c>
      <c r="F33" s="19">
        <f>VLOOKUP(A33,'[1]貼付（TKCA014）'!$J$60:$T$116,5,FALSE)</f>
        <v>8</v>
      </c>
      <c r="G33" s="15">
        <f t="shared" si="2"/>
        <v>0.15686274509803921</v>
      </c>
      <c r="H33" s="15">
        <f t="shared" si="5"/>
        <v>0.21568627450980393</v>
      </c>
      <c r="I33" s="19">
        <f>VLOOKUP(A33,'[1]貼付（TKCA014）'!$J$60:$T$116,6,FALSE)</f>
        <v>39</v>
      </c>
      <c r="J33" s="19">
        <f>VLOOKUP(A33,'[1]貼付（TKCA014）'!$J$60:$T$116,7,FALSE)</f>
        <v>13</v>
      </c>
      <c r="K33" s="15">
        <f t="shared" si="3"/>
        <v>0.33333333333333331</v>
      </c>
      <c r="L33" s="19">
        <f>VLOOKUP(A33,'[1]貼付（TKCA014）'!$J$60:$T$116,8,FALSE)</f>
        <v>35</v>
      </c>
      <c r="M33" s="19">
        <f>VLOOKUP(A33,'[1]貼付（TKCA014）'!$J$60:$T$116,9,FALSE)</f>
        <v>14</v>
      </c>
      <c r="N33" s="15">
        <f t="shared" si="4"/>
        <v>0.4</v>
      </c>
      <c r="O33" s="19">
        <f>VLOOKUP(A33,'[1]貼付（TKCA014）'!$J$60:$T$116,10,FALSE)</f>
        <v>17</v>
      </c>
      <c r="P33" s="19">
        <f>VLOOKUP(A33,'[1]貼付（TKCA014）'!$J$60:$T$116,11,FALSE)</f>
        <v>6</v>
      </c>
      <c r="Q33" s="16">
        <f t="shared" si="0"/>
        <v>0.35294117647058826</v>
      </c>
    </row>
    <row r="34" spans="1:17" x14ac:dyDescent="0.15">
      <c r="A34" s="17">
        <v>280396</v>
      </c>
      <c r="B34" s="18" t="s">
        <v>45</v>
      </c>
      <c r="C34" s="19">
        <f>VLOOKUP(A34,'[1]貼付（TKCA014）'!$J$60:$T$116,3,FALSE)</f>
        <v>47</v>
      </c>
      <c r="D34" s="19">
        <f>VLOOKUP(A34,'[1]貼付（TKCA014）'!$J$60:$T$116,4,FALSE)</f>
        <v>6</v>
      </c>
      <c r="E34" s="15">
        <f t="shared" si="1"/>
        <v>0.1276595744680851</v>
      </c>
      <c r="F34" s="19">
        <f>VLOOKUP(A34,'[1]貼付（TKCA014）'!$J$60:$T$116,5,FALSE)</f>
        <v>7</v>
      </c>
      <c r="G34" s="15">
        <f t="shared" si="2"/>
        <v>0.14893617021276595</v>
      </c>
      <c r="H34" s="15">
        <f t="shared" si="5"/>
        <v>0.27659574468085107</v>
      </c>
      <c r="I34" s="19">
        <f>VLOOKUP(A34,'[1]貼付（TKCA014）'!$J$60:$T$116,6,FALSE)</f>
        <v>35</v>
      </c>
      <c r="J34" s="19">
        <f>VLOOKUP(A34,'[1]貼付（TKCA014）'!$J$60:$T$116,7,FALSE)</f>
        <v>10</v>
      </c>
      <c r="K34" s="15">
        <f t="shared" si="3"/>
        <v>0.2857142857142857</v>
      </c>
      <c r="L34" s="19">
        <f>VLOOKUP(A34,'[1]貼付（TKCA014）'!$J$60:$T$116,8,FALSE)</f>
        <v>36</v>
      </c>
      <c r="M34" s="19">
        <f>VLOOKUP(A34,'[1]貼付（TKCA014）'!$J$60:$T$116,9,FALSE)</f>
        <v>8</v>
      </c>
      <c r="N34" s="15">
        <f t="shared" si="4"/>
        <v>0.22222222222222221</v>
      </c>
      <c r="O34" s="19">
        <f>VLOOKUP(A34,'[1]貼付（TKCA014）'!$J$60:$T$116,10,FALSE)</f>
        <v>11</v>
      </c>
      <c r="P34" s="19">
        <f>VLOOKUP(A34,'[1]貼付（TKCA014）'!$J$60:$T$116,11,FALSE)</f>
        <v>3</v>
      </c>
      <c r="Q34" s="16">
        <f t="shared" si="0"/>
        <v>0.27272727272727271</v>
      </c>
    </row>
    <row r="35" spans="1:17" x14ac:dyDescent="0.15">
      <c r="A35" s="17">
        <v>280404</v>
      </c>
      <c r="B35" s="18" t="s">
        <v>46</v>
      </c>
      <c r="C35" s="19">
        <f>VLOOKUP(A35,'[1]貼付（TKCA014）'!$J$60:$T$116,3,FALSE)</f>
        <v>31</v>
      </c>
      <c r="D35" s="19">
        <f>VLOOKUP(A35,'[1]貼付（TKCA014）'!$J$60:$T$116,4,FALSE)</f>
        <v>1</v>
      </c>
      <c r="E35" s="15">
        <f t="shared" si="1"/>
        <v>3.2258064516129031E-2</v>
      </c>
      <c r="F35" s="19">
        <f>VLOOKUP(A35,'[1]貼付（TKCA014）'!$J$60:$T$116,5,FALSE)</f>
        <v>1</v>
      </c>
      <c r="G35" s="15">
        <f t="shared" si="2"/>
        <v>3.2258064516129031E-2</v>
      </c>
      <c r="H35" s="15">
        <f t="shared" si="5"/>
        <v>6.4516129032258063E-2</v>
      </c>
      <c r="I35" s="19">
        <f>VLOOKUP(A35,'[1]貼付（TKCA014）'!$J$60:$T$116,6,FALSE)</f>
        <v>32</v>
      </c>
      <c r="J35" s="19">
        <f>VLOOKUP(A35,'[1]貼付（TKCA014）'!$J$60:$T$116,7,FALSE)</f>
        <v>8</v>
      </c>
      <c r="K35" s="15">
        <f t="shared" si="3"/>
        <v>0.25</v>
      </c>
      <c r="L35" s="19">
        <f>VLOOKUP(A35,'[1]貼付（TKCA014）'!$J$60:$T$116,8,FALSE)</f>
        <v>25</v>
      </c>
      <c r="M35" s="19">
        <f>VLOOKUP(A35,'[1]貼付（TKCA014）'!$J$60:$T$116,9,FALSE)</f>
        <v>3</v>
      </c>
      <c r="N35" s="15">
        <f t="shared" si="4"/>
        <v>0.12</v>
      </c>
      <c r="O35" s="19">
        <f>VLOOKUP(A35,'[1]貼付（TKCA014）'!$J$60:$T$116,10,FALSE)</f>
        <v>16</v>
      </c>
      <c r="P35" s="19">
        <f>VLOOKUP(A35,'[1]貼付（TKCA014）'!$J$60:$T$116,11,FALSE)</f>
        <v>3</v>
      </c>
      <c r="Q35" s="16">
        <f t="shared" si="0"/>
        <v>0.1875</v>
      </c>
    </row>
    <row r="36" spans="1:17" x14ac:dyDescent="0.15">
      <c r="A36" s="17">
        <v>280420</v>
      </c>
      <c r="B36" s="18" t="s">
        <v>47</v>
      </c>
      <c r="C36" s="19">
        <f>VLOOKUP(A36,'[1]貼付（TKCA014）'!$J$60:$T$116,3,FALSE)</f>
        <v>73</v>
      </c>
      <c r="D36" s="19">
        <f>VLOOKUP(A36,'[1]貼付（TKCA014）'!$J$60:$T$116,4,FALSE)</f>
        <v>8</v>
      </c>
      <c r="E36" s="15">
        <f t="shared" si="1"/>
        <v>0.1095890410958904</v>
      </c>
      <c r="F36" s="19">
        <f>VLOOKUP(A36,'[1]貼付（TKCA014）'!$J$60:$T$116,5,FALSE)</f>
        <v>5</v>
      </c>
      <c r="G36" s="15">
        <f t="shared" si="2"/>
        <v>6.8493150684931503E-2</v>
      </c>
      <c r="H36" s="15">
        <f t="shared" si="5"/>
        <v>0.17808219178082191</v>
      </c>
      <c r="I36" s="19">
        <f>VLOOKUP(A36,'[1]貼付（TKCA014）'!$J$60:$T$116,6,FALSE)</f>
        <v>59</v>
      </c>
      <c r="J36" s="19">
        <f>VLOOKUP(A36,'[1]貼付（TKCA014）'!$J$60:$T$116,7,FALSE)</f>
        <v>7</v>
      </c>
      <c r="K36" s="15">
        <f t="shared" si="3"/>
        <v>0.11864406779661017</v>
      </c>
      <c r="L36" s="19">
        <f>VLOOKUP(A36,'[1]貼付（TKCA014）'!$J$60:$T$116,8,FALSE)</f>
        <v>63</v>
      </c>
      <c r="M36" s="19">
        <f>VLOOKUP(A36,'[1]貼付（TKCA014）'!$J$60:$T$116,9,FALSE)</f>
        <v>4</v>
      </c>
      <c r="N36" s="15">
        <f t="shared" si="4"/>
        <v>6.3492063492063489E-2</v>
      </c>
      <c r="O36" s="19">
        <f>VLOOKUP(A36,'[1]貼付（TKCA014）'!$J$60:$T$116,10,FALSE)</f>
        <v>19</v>
      </c>
      <c r="P36" s="19">
        <f>VLOOKUP(A36,'[1]貼付（TKCA014）'!$J$60:$T$116,11,FALSE)</f>
        <v>2</v>
      </c>
      <c r="Q36" s="16">
        <f t="shared" si="0"/>
        <v>0.10526315789473684</v>
      </c>
    </row>
    <row r="37" spans="1:17" x14ac:dyDescent="0.15">
      <c r="A37" s="17">
        <v>280438</v>
      </c>
      <c r="B37" s="18" t="s">
        <v>48</v>
      </c>
      <c r="C37" s="19">
        <f>VLOOKUP(A37,'[1]貼付（TKCA014）'!$J$60:$T$116,3,FALSE)</f>
        <v>244</v>
      </c>
      <c r="D37" s="19">
        <f>VLOOKUP(A37,'[1]貼付（TKCA014）'!$J$60:$T$116,4,FALSE)</f>
        <v>20</v>
      </c>
      <c r="E37" s="15">
        <f t="shared" si="1"/>
        <v>8.1967213114754092E-2</v>
      </c>
      <c r="F37" s="19">
        <f>VLOOKUP(A37,'[1]貼付（TKCA014）'!$J$60:$T$116,5,FALSE)</f>
        <v>36</v>
      </c>
      <c r="G37" s="15">
        <f t="shared" si="2"/>
        <v>0.14754098360655737</v>
      </c>
      <c r="H37" s="15">
        <f t="shared" si="5"/>
        <v>0.22950819672131148</v>
      </c>
      <c r="I37" s="19">
        <f>VLOOKUP(A37,'[1]貼付（TKCA014）'!$J$60:$T$116,6,FALSE)</f>
        <v>163</v>
      </c>
      <c r="J37" s="19">
        <f>VLOOKUP(A37,'[1]貼付（TKCA014）'!$J$60:$T$116,7,FALSE)</f>
        <v>39</v>
      </c>
      <c r="K37" s="15">
        <f t="shared" si="3"/>
        <v>0.2392638036809816</v>
      </c>
      <c r="L37" s="19">
        <f>VLOOKUP(A37,'[1]貼付（TKCA014）'!$J$60:$T$116,8,FALSE)</f>
        <v>171</v>
      </c>
      <c r="M37" s="19">
        <f>VLOOKUP(A37,'[1]貼付（TKCA014）'!$J$60:$T$116,9,FALSE)</f>
        <v>26</v>
      </c>
      <c r="N37" s="15">
        <f t="shared" si="4"/>
        <v>0.15204678362573099</v>
      </c>
      <c r="O37" s="19">
        <f>VLOOKUP(A37,'[1]貼付（TKCA014）'!$J$60:$T$116,10,FALSE)</f>
        <v>104</v>
      </c>
      <c r="P37" s="19">
        <f>VLOOKUP(A37,'[1]貼付（TKCA014）'!$J$60:$T$116,11,FALSE)</f>
        <v>18</v>
      </c>
      <c r="Q37" s="16">
        <f t="shared" si="0"/>
        <v>0.17307692307692307</v>
      </c>
    </row>
    <row r="38" spans="1:17" x14ac:dyDescent="0.15">
      <c r="A38" s="17">
        <v>280453</v>
      </c>
      <c r="B38" s="18" t="s">
        <v>49</v>
      </c>
      <c r="C38" s="19">
        <f>VLOOKUP(A38,'[1]貼付（TKCA014）'!$J$60:$T$116,3,FALSE)</f>
        <v>75</v>
      </c>
      <c r="D38" s="19">
        <f>VLOOKUP(A38,'[1]貼付（TKCA014）'!$J$60:$T$116,4,FALSE)</f>
        <v>4</v>
      </c>
      <c r="E38" s="15">
        <f t="shared" si="1"/>
        <v>5.3333333333333337E-2</v>
      </c>
      <c r="F38" s="19">
        <f>VLOOKUP(A38,'[1]貼付（TKCA014）'!$J$60:$T$116,5,FALSE)</f>
        <v>11</v>
      </c>
      <c r="G38" s="15">
        <f t="shared" si="2"/>
        <v>0.14666666666666667</v>
      </c>
      <c r="H38" s="15">
        <f t="shared" si="5"/>
        <v>0.2</v>
      </c>
      <c r="I38" s="19">
        <f>VLOOKUP(A38,'[1]貼付（TKCA014）'!$J$60:$T$116,6,FALSE)</f>
        <v>39</v>
      </c>
      <c r="J38" s="19">
        <f>VLOOKUP(A38,'[1]貼付（TKCA014）'!$J$60:$T$116,7,FALSE)</f>
        <v>14</v>
      </c>
      <c r="K38" s="15">
        <f t="shared" si="3"/>
        <v>0.35897435897435898</v>
      </c>
      <c r="L38" s="19">
        <f>VLOOKUP(A38,'[1]貼付（TKCA014）'!$J$60:$T$116,8,FALSE)</f>
        <v>38</v>
      </c>
      <c r="M38" s="19">
        <f>VLOOKUP(A38,'[1]貼付（TKCA014）'!$J$60:$T$116,9,FALSE)</f>
        <v>9</v>
      </c>
      <c r="N38" s="15">
        <f t="shared" si="4"/>
        <v>0.23684210526315788</v>
      </c>
      <c r="O38" s="19">
        <f>VLOOKUP(A38,'[1]貼付（TKCA014）'!$J$60:$T$116,10,FALSE)</f>
        <v>28</v>
      </c>
      <c r="P38" s="19">
        <f>VLOOKUP(A38,'[1]貼付（TKCA014）'!$J$60:$T$116,11,FALSE)</f>
        <v>6</v>
      </c>
      <c r="Q38" s="16">
        <f t="shared" si="0"/>
        <v>0.21428571428571427</v>
      </c>
    </row>
    <row r="39" spans="1:17" x14ac:dyDescent="0.15">
      <c r="A39" s="17">
        <v>280461</v>
      </c>
      <c r="B39" s="18" t="s">
        <v>50</v>
      </c>
      <c r="C39" s="19">
        <f>VLOOKUP(A39,'[1]貼付（TKCA014）'!$J$60:$T$116,3,FALSE)</f>
        <v>41</v>
      </c>
      <c r="D39" s="19">
        <f>VLOOKUP(A39,'[1]貼付（TKCA014）'!$J$60:$T$116,4,FALSE)</f>
        <v>1</v>
      </c>
      <c r="E39" s="15">
        <f t="shared" si="1"/>
        <v>2.4390243902439025E-2</v>
      </c>
      <c r="F39" s="19">
        <f>VLOOKUP(A39,'[1]貼付（TKCA014）'!$J$60:$T$116,5,FALSE)</f>
        <v>7</v>
      </c>
      <c r="G39" s="15">
        <f t="shared" si="2"/>
        <v>0.17073170731707318</v>
      </c>
      <c r="H39" s="15">
        <f t="shared" si="5"/>
        <v>0.1951219512195122</v>
      </c>
      <c r="I39" s="19">
        <f>VLOOKUP(A39,'[1]貼付（TKCA014）'!$J$60:$T$116,6,FALSE)</f>
        <v>21</v>
      </c>
      <c r="J39" s="19">
        <f>VLOOKUP(A39,'[1]貼付（TKCA014）'!$J$60:$T$116,7,FALSE)</f>
        <v>2</v>
      </c>
      <c r="K39" s="15">
        <f t="shared" si="3"/>
        <v>9.5238095238095233E-2</v>
      </c>
      <c r="L39" s="19">
        <f>VLOOKUP(A39,'[1]貼付（TKCA014）'!$J$60:$T$116,8,FALSE)</f>
        <v>31</v>
      </c>
      <c r="M39" s="19">
        <f>VLOOKUP(A39,'[1]貼付（TKCA014）'!$J$60:$T$116,9,FALSE)</f>
        <v>7</v>
      </c>
      <c r="N39" s="15">
        <f t="shared" si="4"/>
        <v>0.22580645161290322</v>
      </c>
      <c r="O39" s="19">
        <f>VLOOKUP(A39,'[1]貼付（TKCA014）'!$J$60:$T$116,10,FALSE)</f>
        <v>10</v>
      </c>
      <c r="P39" s="19">
        <f>VLOOKUP(A39,'[1]貼付（TKCA014）'!$J$60:$T$116,11,FALSE)</f>
        <v>3</v>
      </c>
      <c r="Q39" s="16">
        <f t="shared" si="0"/>
        <v>0.3</v>
      </c>
    </row>
    <row r="40" spans="1:17" s="25" customFormat="1" x14ac:dyDescent="0.15">
      <c r="A40" s="20">
        <v>280503</v>
      </c>
      <c r="B40" s="21" t="s">
        <v>51</v>
      </c>
      <c r="C40" s="19">
        <f>VLOOKUP(A40,'[1]貼付（TKCA014）'!$J$60:$T$116,3,FALSE)</f>
        <v>143</v>
      </c>
      <c r="D40" s="19">
        <f>VLOOKUP(A40,'[1]貼付（TKCA014）'!$J$60:$T$116,4,FALSE)</f>
        <v>10</v>
      </c>
      <c r="E40" s="15">
        <f t="shared" si="1"/>
        <v>6.9930069930069935E-2</v>
      </c>
      <c r="F40" s="19">
        <f>VLOOKUP(A40,'[1]貼付（TKCA014）'!$J$60:$T$116,5,FALSE)</f>
        <v>23</v>
      </c>
      <c r="G40" s="15">
        <f t="shared" si="2"/>
        <v>0.16083916083916083</v>
      </c>
      <c r="H40" s="15">
        <f t="shared" si="5"/>
        <v>0.23076923076923078</v>
      </c>
      <c r="I40" s="19">
        <f>VLOOKUP(A40,'[1]貼付（TKCA014）'!$J$60:$T$116,6,FALSE)</f>
        <v>75</v>
      </c>
      <c r="J40" s="19">
        <f>VLOOKUP(A40,'[1]貼付（TKCA014）'!$J$60:$T$116,7,FALSE)</f>
        <v>17</v>
      </c>
      <c r="K40" s="15">
        <f t="shared" si="3"/>
        <v>0.22666666666666666</v>
      </c>
      <c r="L40" s="19">
        <f>VLOOKUP(A40,'[1]貼付（TKCA014）'!$J$60:$T$116,8,FALSE)</f>
        <v>106</v>
      </c>
      <c r="M40" s="19">
        <f>VLOOKUP(A40,'[1]貼付（TKCA014）'!$J$60:$T$116,9,FALSE)</f>
        <v>23</v>
      </c>
      <c r="N40" s="15">
        <f t="shared" si="4"/>
        <v>0.21698113207547171</v>
      </c>
      <c r="O40" s="19">
        <f>VLOOKUP(A40,'[1]貼付（TKCA014）'!$J$60:$T$116,10,FALSE)</f>
        <v>66</v>
      </c>
      <c r="P40" s="19">
        <f>VLOOKUP(A40,'[1]貼付（TKCA014）'!$J$60:$T$116,11,FALSE)</f>
        <v>20</v>
      </c>
      <c r="Q40" s="16">
        <f t="shared" si="0"/>
        <v>0.30303030303030304</v>
      </c>
    </row>
    <row r="41" spans="1:17" x14ac:dyDescent="0.15">
      <c r="A41" s="17">
        <v>280578</v>
      </c>
      <c r="B41" s="18" t="s">
        <v>52</v>
      </c>
      <c r="C41" s="19">
        <f>VLOOKUP(A41,'[1]貼付（TKCA014）'!$J$60:$T$116,3,FALSE)</f>
        <v>50</v>
      </c>
      <c r="D41" s="19">
        <f>VLOOKUP(A41,'[1]貼付（TKCA014）'!$J$60:$T$116,4,FALSE)</f>
        <v>3</v>
      </c>
      <c r="E41" s="15">
        <f t="shared" si="1"/>
        <v>0.06</v>
      </c>
      <c r="F41" s="19">
        <f>VLOOKUP(A41,'[1]貼付（TKCA014）'!$J$60:$T$116,5,FALSE)</f>
        <v>4</v>
      </c>
      <c r="G41" s="15">
        <f t="shared" si="2"/>
        <v>0.08</v>
      </c>
      <c r="H41" s="15">
        <f t="shared" si="5"/>
        <v>0.14000000000000001</v>
      </c>
      <c r="I41" s="19">
        <f>VLOOKUP(A41,'[1]貼付（TKCA014）'!$J$60:$T$116,6,FALSE)</f>
        <v>39</v>
      </c>
      <c r="J41" s="19">
        <f>VLOOKUP(A41,'[1]貼付（TKCA014）'!$J$60:$T$116,7,FALSE)</f>
        <v>7</v>
      </c>
      <c r="K41" s="15">
        <f t="shared" si="3"/>
        <v>0.17948717948717949</v>
      </c>
      <c r="L41" s="19">
        <f>VLOOKUP(A41,'[1]貼付（TKCA014）'!$J$60:$T$116,8,FALSE)</f>
        <v>47</v>
      </c>
      <c r="M41" s="19">
        <f>VLOOKUP(A41,'[1]貼付（TKCA014）'!$J$60:$T$116,9,FALSE)</f>
        <v>6</v>
      </c>
      <c r="N41" s="15">
        <f t="shared" si="4"/>
        <v>0.1276595744680851</v>
      </c>
      <c r="O41" s="19">
        <f>VLOOKUP(A41,'[1]貼付（TKCA014）'!$J$60:$T$116,10,FALSE)</f>
        <v>14</v>
      </c>
      <c r="P41" s="19">
        <f>VLOOKUP(A41,'[1]貼付（TKCA014）'!$J$60:$T$116,11,FALSE)</f>
        <v>2</v>
      </c>
      <c r="Q41" s="16">
        <f t="shared" si="0"/>
        <v>0.14285714285714285</v>
      </c>
    </row>
    <row r="42" spans="1:17" x14ac:dyDescent="0.15">
      <c r="A42" s="17">
        <v>280628</v>
      </c>
      <c r="B42" s="18" t="s">
        <v>53</v>
      </c>
      <c r="C42" s="19">
        <f>VLOOKUP(A42,'[1]貼付（TKCA014）'!$J$60:$T$116,3,FALSE)</f>
        <v>67</v>
      </c>
      <c r="D42" s="19">
        <f>VLOOKUP(A42,'[1]貼付（TKCA014）'!$J$60:$T$116,4,FALSE)</f>
        <v>3</v>
      </c>
      <c r="E42" s="15">
        <f t="shared" si="1"/>
        <v>4.4776119402985072E-2</v>
      </c>
      <c r="F42" s="19">
        <f>VLOOKUP(A42,'[1]貼付（TKCA014）'!$J$60:$T$116,5,FALSE)</f>
        <v>6</v>
      </c>
      <c r="G42" s="15">
        <f t="shared" si="2"/>
        <v>8.9552238805970144E-2</v>
      </c>
      <c r="H42" s="15">
        <f t="shared" si="5"/>
        <v>0.13432835820895522</v>
      </c>
      <c r="I42" s="19">
        <f>VLOOKUP(A42,'[1]貼付（TKCA014）'!$J$60:$T$116,6,FALSE)</f>
        <v>30</v>
      </c>
      <c r="J42" s="19">
        <f>VLOOKUP(A42,'[1]貼付（TKCA014）'!$J$60:$T$116,7,FALSE)</f>
        <v>6</v>
      </c>
      <c r="K42" s="15">
        <f t="shared" si="3"/>
        <v>0.2</v>
      </c>
      <c r="L42" s="19">
        <f>VLOOKUP(A42,'[1]貼付（TKCA014）'!$J$60:$T$116,8,FALSE)</f>
        <v>42</v>
      </c>
      <c r="M42" s="19">
        <f>VLOOKUP(A42,'[1]貼付（TKCA014）'!$J$60:$T$116,9,FALSE)</f>
        <v>10</v>
      </c>
      <c r="N42" s="15">
        <f t="shared" si="4"/>
        <v>0.23809523809523808</v>
      </c>
      <c r="O42" s="19">
        <f>VLOOKUP(A42,'[1]貼付（TKCA014）'!$J$60:$T$116,10,FALSE)</f>
        <v>3</v>
      </c>
      <c r="P42" s="19">
        <f>VLOOKUP(A42,'[1]貼付（TKCA014）'!$J$60:$T$116,11,FALSE)</f>
        <v>1</v>
      </c>
      <c r="Q42" s="16">
        <f t="shared" si="0"/>
        <v>0.33333333333333331</v>
      </c>
    </row>
    <row r="43" spans="1:17" x14ac:dyDescent="0.15">
      <c r="A43" s="17">
        <v>280651</v>
      </c>
      <c r="B43" s="18" t="s">
        <v>54</v>
      </c>
      <c r="C43" s="19">
        <f>VLOOKUP(A43,'[1]貼付（TKCA014）'!$J$60:$T$116,3,FALSE)</f>
        <v>69</v>
      </c>
      <c r="D43" s="19">
        <f>VLOOKUP(A43,'[1]貼付（TKCA014）'!$J$60:$T$116,4,FALSE)</f>
        <v>5</v>
      </c>
      <c r="E43" s="15">
        <f t="shared" si="1"/>
        <v>7.2463768115942032E-2</v>
      </c>
      <c r="F43" s="19">
        <f>VLOOKUP(A43,'[1]貼付（TKCA014）'!$J$60:$T$116,5,FALSE)</f>
        <v>6</v>
      </c>
      <c r="G43" s="15">
        <f t="shared" si="2"/>
        <v>8.6956521739130432E-2</v>
      </c>
      <c r="H43" s="15">
        <f t="shared" si="5"/>
        <v>0.15942028985507245</v>
      </c>
      <c r="I43" s="19">
        <f>VLOOKUP(A43,'[1]貼付（TKCA014）'!$J$60:$T$116,6,FALSE)</f>
        <v>46</v>
      </c>
      <c r="J43" s="19">
        <f>VLOOKUP(A43,'[1]貼付（TKCA014）'!$J$60:$T$116,7,FALSE)</f>
        <v>5</v>
      </c>
      <c r="K43" s="15">
        <f t="shared" si="3"/>
        <v>0.10869565217391304</v>
      </c>
      <c r="L43" s="19">
        <f>VLOOKUP(A43,'[1]貼付（TKCA014）'!$J$60:$T$116,8,FALSE)</f>
        <v>65</v>
      </c>
      <c r="M43" s="19">
        <f>VLOOKUP(A43,'[1]貼付（TKCA014）'!$J$60:$T$116,9,FALSE)</f>
        <v>9</v>
      </c>
      <c r="N43" s="15">
        <f t="shared" si="4"/>
        <v>0.13846153846153847</v>
      </c>
      <c r="O43" s="19">
        <f>VLOOKUP(A43,'[1]貼付（TKCA014）'!$J$60:$T$116,10,FALSE)</f>
        <v>27</v>
      </c>
      <c r="P43" s="19">
        <f>VLOOKUP(A43,'[1]貼付（TKCA014）'!$J$60:$T$116,11,FALSE)</f>
        <v>5</v>
      </c>
      <c r="Q43" s="16">
        <f t="shared" si="0"/>
        <v>0.18518518518518517</v>
      </c>
    </row>
    <row r="44" spans="1:17" x14ac:dyDescent="0.15">
      <c r="A44" s="17">
        <v>280701</v>
      </c>
      <c r="B44" s="18" t="s">
        <v>55</v>
      </c>
      <c r="C44" s="19">
        <f>VLOOKUP(A44,'[1]貼付（TKCA014）'!$J$60:$T$116,3,FALSE)</f>
        <v>71</v>
      </c>
      <c r="D44" s="19">
        <f>VLOOKUP(A44,'[1]貼付（TKCA014）'!$J$60:$T$116,4,FALSE)</f>
        <v>5</v>
      </c>
      <c r="E44" s="15">
        <f t="shared" si="1"/>
        <v>7.0422535211267609E-2</v>
      </c>
      <c r="F44" s="19">
        <f>VLOOKUP(A44,'[1]貼付（TKCA014）'!$J$60:$T$116,5,FALSE)</f>
        <v>7</v>
      </c>
      <c r="G44" s="15">
        <f t="shared" si="2"/>
        <v>9.8591549295774641E-2</v>
      </c>
      <c r="H44" s="15">
        <f t="shared" si="5"/>
        <v>0.16901408450704225</v>
      </c>
      <c r="I44" s="19">
        <f>VLOOKUP(A44,'[1]貼付（TKCA014）'!$J$60:$T$116,6,FALSE)</f>
        <v>68</v>
      </c>
      <c r="J44" s="19">
        <f>VLOOKUP(A44,'[1]貼付（TKCA014）'!$J$60:$T$116,7,FALSE)</f>
        <v>14</v>
      </c>
      <c r="K44" s="15">
        <f t="shared" si="3"/>
        <v>0.20588235294117646</v>
      </c>
      <c r="L44" s="19">
        <f>VLOOKUP(A44,'[1]貼付（TKCA014）'!$J$60:$T$116,8,FALSE)</f>
        <v>67</v>
      </c>
      <c r="M44" s="19">
        <f>VLOOKUP(A44,'[1]貼付（TKCA014）'!$J$60:$T$116,9,FALSE)</f>
        <v>13</v>
      </c>
      <c r="N44" s="15">
        <f t="shared" si="4"/>
        <v>0.19402985074626866</v>
      </c>
      <c r="O44" s="19">
        <f>VLOOKUP(A44,'[1]貼付（TKCA014）'!$J$60:$T$116,10,FALSE)</f>
        <v>17</v>
      </c>
      <c r="P44" s="19">
        <f>VLOOKUP(A44,'[1]貼付（TKCA014）'!$J$60:$T$116,11,FALSE)</f>
        <v>6</v>
      </c>
      <c r="Q44" s="16">
        <f t="shared" si="0"/>
        <v>0.35294117647058826</v>
      </c>
    </row>
    <row r="45" spans="1:17" x14ac:dyDescent="0.15">
      <c r="A45" s="17">
        <v>280735</v>
      </c>
      <c r="B45" s="18" t="s">
        <v>56</v>
      </c>
      <c r="C45" s="19">
        <f>VLOOKUP(A45,'[1]貼付（TKCA014）'!$J$60:$T$116,3,FALSE)</f>
        <v>149</v>
      </c>
      <c r="D45" s="19">
        <f>VLOOKUP(A45,'[1]貼付（TKCA014）'!$J$60:$T$116,4,FALSE)</f>
        <v>7</v>
      </c>
      <c r="E45" s="15">
        <f t="shared" si="1"/>
        <v>4.6979865771812082E-2</v>
      </c>
      <c r="F45" s="19">
        <f>VLOOKUP(A45,'[1]貼付（TKCA014）'!$J$60:$T$116,5,FALSE)</f>
        <v>15</v>
      </c>
      <c r="G45" s="15">
        <f t="shared" si="2"/>
        <v>0.10067114093959731</v>
      </c>
      <c r="H45" s="15">
        <f t="shared" si="5"/>
        <v>0.1476510067114094</v>
      </c>
      <c r="I45" s="19">
        <f>VLOOKUP(A45,'[1]貼付（TKCA014）'!$J$60:$T$116,6,FALSE)</f>
        <v>103</v>
      </c>
      <c r="J45" s="19">
        <f>VLOOKUP(A45,'[1]貼付（TKCA014）'!$J$60:$T$116,7,FALSE)</f>
        <v>19</v>
      </c>
      <c r="K45" s="15">
        <f t="shared" si="3"/>
        <v>0.18446601941747573</v>
      </c>
      <c r="L45" s="19">
        <f>VLOOKUP(A45,'[1]貼付（TKCA014）'!$J$60:$T$116,8,FALSE)</f>
        <v>135</v>
      </c>
      <c r="M45" s="19">
        <f>VLOOKUP(A45,'[1]貼付（TKCA014）'!$J$60:$T$116,9,FALSE)</f>
        <v>18</v>
      </c>
      <c r="N45" s="15">
        <f t="shared" si="4"/>
        <v>0.13333333333333333</v>
      </c>
      <c r="O45" s="19">
        <f>VLOOKUP(A45,'[1]貼付（TKCA014）'!$J$60:$T$116,10,FALSE)</f>
        <v>48</v>
      </c>
      <c r="P45" s="19">
        <f>VLOOKUP(A45,'[1]貼付（TKCA014）'!$J$60:$T$116,11,FALSE)</f>
        <v>6</v>
      </c>
      <c r="Q45" s="16">
        <f t="shared" si="0"/>
        <v>0.125</v>
      </c>
    </row>
    <row r="46" spans="1:17" x14ac:dyDescent="0.15">
      <c r="A46" s="17">
        <v>280792</v>
      </c>
      <c r="B46" s="26" t="s">
        <v>57</v>
      </c>
      <c r="C46" s="19">
        <f>VLOOKUP(A46,'[1]貼付（TKCA014）'!$J$60:$T$116,3,FALSE)</f>
        <v>129</v>
      </c>
      <c r="D46" s="19">
        <f>VLOOKUP(A46,'[1]貼付（TKCA014）'!$J$60:$T$116,4,FALSE)</f>
        <v>12</v>
      </c>
      <c r="E46" s="15">
        <f t="shared" si="1"/>
        <v>9.3023255813953487E-2</v>
      </c>
      <c r="F46" s="19">
        <f>VLOOKUP(A46,'[1]貼付（TKCA014）'!$J$60:$T$116,5,FALSE)</f>
        <v>18</v>
      </c>
      <c r="G46" s="15">
        <f t="shared" si="2"/>
        <v>0.13953488372093023</v>
      </c>
      <c r="H46" s="15">
        <f t="shared" si="5"/>
        <v>0.23255813953488372</v>
      </c>
      <c r="I46" s="19">
        <f>VLOOKUP(A46,'[1]貼付（TKCA014）'!$J$60:$T$116,6,FALSE)</f>
        <v>63</v>
      </c>
      <c r="J46" s="19">
        <f>VLOOKUP(A46,'[1]貼付（TKCA014）'!$J$60:$T$116,7,FALSE)</f>
        <v>12</v>
      </c>
      <c r="K46" s="15">
        <f t="shared" si="3"/>
        <v>0.19047619047619047</v>
      </c>
      <c r="L46" s="19">
        <f>VLOOKUP(A46,'[1]貼付（TKCA014）'!$J$60:$T$116,8,FALSE)</f>
        <v>88</v>
      </c>
      <c r="M46" s="19">
        <f>VLOOKUP(A46,'[1]貼付（TKCA014）'!$J$60:$T$116,9,FALSE)</f>
        <v>17</v>
      </c>
      <c r="N46" s="15">
        <f t="shared" si="4"/>
        <v>0.19318181818181818</v>
      </c>
      <c r="O46" s="19">
        <f>VLOOKUP(A46,'[1]貼付（TKCA014）'!$J$60:$T$116,10,FALSE)</f>
        <v>30</v>
      </c>
      <c r="P46" s="19">
        <f>VLOOKUP(A46,'[1]貼付（TKCA014）'!$J$60:$T$116,11,FALSE)</f>
        <v>6</v>
      </c>
      <c r="Q46" s="16">
        <f t="shared" si="0"/>
        <v>0.2</v>
      </c>
    </row>
    <row r="47" spans="1:17" x14ac:dyDescent="0.15">
      <c r="A47" s="17">
        <v>280867</v>
      </c>
      <c r="B47" s="18" t="s">
        <v>58</v>
      </c>
      <c r="C47" s="19">
        <f>VLOOKUP(A47,'[1]貼付（TKCA014）'!$J$60:$T$116,3,FALSE)</f>
        <v>146</v>
      </c>
      <c r="D47" s="19">
        <f>VLOOKUP(A47,'[1]貼付（TKCA014）'!$J$60:$T$116,4,FALSE)</f>
        <v>8</v>
      </c>
      <c r="E47" s="15">
        <f t="shared" si="1"/>
        <v>5.4794520547945202E-2</v>
      </c>
      <c r="F47" s="19">
        <f>VLOOKUP(A47,'[1]貼付（TKCA014）'!$J$60:$T$116,5,FALSE)</f>
        <v>21</v>
      </c>
      <c r="G47" s="15">
        <f t="shared" si="2"/>
        <v>0.14383561643835616</v>
      </c>
      <c r="H47" s="15">
        <f t="shared" si="5"/>
        <v>0.19863013698630136</v>
      </c>
      <c r="I47" s="19">
        <f>VLOOKUP(A47,'[1]貼付（TKCA014）'!$J$60:$T$116,6,FALSE)</f>
        <v>63</v>
      </c>
      <c r="J47" s="19">
        <f>VLOOKUP(A47,'[1]貼付（TKCA014）'!$J$60:$T$116,7,FALSE)</f>
        <v>6</v>
      </c>
      <c r="K47" s="15">
        <f t="shared" si="3"/>
        <v>9.5238095238095233E-2</v>
      </c>
      <c r="L47" s="19">
        <f>VLOOKUP(A47,'[1]貼付（TKCA014）'!$J$60:$T$116,8,FALSE)</f>
        <v>84</v>
      </c>
      <c r="M47" s="19">
        <f>VLOOKUP(A47,'[1]貼付（TKCA014）'!$J$60:$T$116,9,FALSE)</f>
        <v>10</v>
      </c>
      <c r="N47" s="15">
        <f t="shared" si="4"/>
        <v>0.11904761904761904</v>
      </c>
      <c r="O47" s="19">
        <f>VLOOKUP(A47,'[1]貼付（TKCA014）'!$J$60:$T$116,10,FALSE)</f>
        <v>55</v>
      </c>
      <c r="P47" s="19">
        <f>VLOOKUP(A47,'[1]貼付（TKCA014）'!$J$60:$T$116,11,FALSE)</f>
        <v>5</v>
      </c>
      <c r="Q47" s="16">
        <f t="shared" si="0"/>
        <v>9.0909090909090912E-2</v>
      </c>
    </row>
    <row r="48" spans="1:17" x14ac:dyDescent="0.15">
      <c r="A48" s="17">
        <v>280933</v>
      </c>
      <c r="B48" s="18" t="s">
        <v>59</v>
      </c>
      <c r="C48" s="19">
        <f>VLOOKUP(A48,'[1]貼付（TKCA014）'!$J$60:$T$116,3,FALSE)</f>
        <v>145</v>
      </c>
      <c r="D48" s="19">
        <f>VLOOKUP(A48,'[1]貼付（TKCA014）'!$J$60:$T$116,4,FALSE)</f>
        <v>9</v>
      </c>
      <c r="E48" s="15">
        <f t="shared" si="1"/>
        <v>6.2068965517241378E-2</v>
      </c>
      <c r="F48" s="19">
        <f>VLOOKUP(A48,'[1]貼付（TKCA014）'!$J$60:$T$116,5,FALSE)</f>
        <v>20</v>
      </c>
      <c r="G48" s="15">
        <f t="shared" si="2"/>
        <v>0.13793103448275862</v>
      </c>
      <c r="H48" s="15">
        <f t="shared" si="5"/>
        <v>0.2</v>
      </c>
      <c r="I48" s="19">
        <f>VLOOKUP(A48,'[1]貼付（TKCA014）'!$J$60:$T$116,6,FALSE)</f>
        <v>67</v>
      </c>
      <c r="J48" s="19">
        <f>VLOOKUP(A48,'[1]貼付（TKCA014）'!$J$60:$T$116,7,FALSE)</f>
        <v>7</v>
      </c>
      <c r="K48" s="15">
        <f t="shared" si="3"/>
        <v>0.1044776119402985</v>
      </c>
      <c r="L48" s="19">
        <f>VLOOKUP(A48,'[1]貼付（TKCA014）'!$J$60:$T$116,8,FALSE)</f>
        <v>136</v>
      </c>
      <c r="M48" s="19">
        <f>VLOOKUP(A48,'[1]貼付（TKCA014）'!$J$60:$T$116,9,FALSE)</f>
        <v>29</v>
      </c>
      <c r="N48" s="15">
        <f t="shared" si="4"/>
        <v>0.21323529411764705</v>
      </c>
      <c r="O48" s="19">
        <f>VLOOKUP(A48,'[1]貼付（TKCA014）'!$J$60:$T$116,10,FALSE)</f>
        <v>65</v>
      </c>
      <c r="P48" s="19">
        <f>VLOOKUP(A48,'[1]貼付（TKCA014）'!$J$60:$T$116,11,FALSE)</f>
        <v>15</v>
      </c>
      <c r="Q48" s="16">
        <f t="shared" si="0"/>
        <v>0.23076923076923078</v>
      </c>
    </row>
    <row r="49" spans="1:17" x14ac:dyDescent="0.15">
      <c r="A49" s="17">
        <v>280958</v>
      </c>
      <c r="B49" s="18" t="s">
        <v>60</v>
      </c>
      <c r="C49" s="19">
        <f>VLOOKUP(A49,'[1]貼付（TKCA014）'!$J$60:$T$116,3,FALSE)</f>
        <v>212</v>
      </c>
      <c r="D49" s="19">
        <f>VLOOKUP(A49,'[1]貼付（TKCA014）'!$J$60:$T$116,4,FALSE)</f>
        <v>14</v>
      </c>
      <c r="E49" s="15">
        <f t="shared" si="1"/>
        <v>6.6037735849056603E-2</v>
      </c>
      <c r="F49" s="19">
        <f>VLOOKUP(A49,'[1]貼付（TKCA014）'!$J$60:$T$116,5,FALSE)</f>
        <v>20</v>
      </c>
      <c r="G49" s="15">
        <f t="shared" si="2"/>
        <v>9.4339622641509441E-2</v>
      </c>
      <c r="H49" s="15">
        <f t="shared" si="5"/>
        <v>0.16037735849056603</v>
      </c>
      <c r="I49" s="19">
        <f>VLOOKUP(A49,'[1]貼付（TKCA014）'!$J$60:$T$116,6,FALSE)</f>
        <v>136</v>
      </c>
      <c r="J49" s="19">
        <f>VLOOKUP(A49,'[1]貼付（TKCA014）'!$J$60:$T$116,7,FALSE)</f>
        <v>29</v>
      </c>
      <c r="K49" s="15">
        <f t="shared" si="3"/>
        <v>0.21323529411764705</v>
      </c>
      <c r="L49" s="19">
        <f>VLOOKUP(A49,'[1]貼付（TKCA014）'!$J$60:$T$116,8,FALSE)</f>
        <v>160</v>
      </c>
      <c r="M49" s="19">
        <f>VLOOKUP(A49,'[1]貼付（TKCA014）'!$J$60:$T$116,9,FALSE)</f>
        <v>41</v>
      </c>
      <c r="N49" s="15">
        <f t="shared" si="4"/>
        <v>0.25624999999999998</v>
      </c>
      <c r="O49" s="19">
        <f>VLOOKUP(A49,'[1]貼付（TKCA014）'!$J$60:$T$116,10,FALSE)</f>
        <v>94</v>
      </c>
      <c r="P49" s="19">
        <f>VLOOKUP(A49,'[1]貼付（TKCA014）'!$J$60:$T$116,11,FALSE)</f>
        <v>25</v>
      </c>
      <c r="Q49" s="16">
        <f t="shared" si="0"/>
        <v>0.26595744680851063</v>
      </c>
    </row>
    <row r="50" spans="1:17" x14ac:dyDescent="0.15">
      <c r="A50" s="17">
        <v>283010</v>
      </c>
      <c r="B50" s="18" t="s">
        <v>61</v>
      </c>
      <c r="C50" s="19">
        <f>VLOOKUP(A50,'[1]貼付（TKCA014）'!$J$60:$T$116,3,FALSE)</f>
        <v>6</v>
      </c>
      <c r="D50" s="19">
        <f>VLOOKUP(A50,'[1]貼付（TKCA014）'!$J$60:$T$116,4,FALSE)</f>
        <v>1</v>
      </c>
      <c r="E50" s="15">
        <f t="shared" si="1"/>
        <v>0.16666666666666666</v>
      </c>
      <c r="F50" s="19">
        <f>VLOOKUP(A50,'[1]貼付（TKCA014）'!$J$60:$T$116,5,FALSE)</f>
        <v>1</v>
      </c>
      <c r="G50" s="15">
        <f t="shared" si="2"/>
        <v>0.16666666666666666</v>
      </c>
      <c r="H50" s="15">
        <f t="shared" si="5"/>
        <v>0.33333333333333331</v>
      </c>
      <c r="I50" s="19">
        <f>VLOOKUP(A50,'[1]貼付（TKCA014）'!$J$60:$T$116,6,FALSE)</f>
        <v>3</v>
      </c>
      <c r="J50" s="19">
        <f>VLOOKUP(A50,'[1]貼付（TKCA014）'!$J$60:$T$116,7,FALSE)</f>
        <v>0</v>
      </c>
      <c r="K50" s="15">
        <f t="shared" si="3"/>
        <v>0</v>
      </c>
      <c r="L50" s="19">
        <f>VLOOKUP(A50,'[1]貼付（TKCA014）'!$J$60:$T$116,8,FALSE)</f>
        <v>5</v>
      </c>
      <c r="M50" s="19">
        <f>VLOOKUP(A50,'[1]貼付（TKCA014）'!$J$60:$T$116,9,FALSE)</f>
        <v>1</v>
      </c>
      <c r="N50" s="15">
        <f t="shared" si="4"/>
        <v>0.2</v>
      </c>
      <c r="O50" s="19">
        <f>VLOOKUP(A50,'[1]貼付（TKCA014）'!$J$60:$T$116,10,FALSE)</f>
        <v>1</v>
      </c>
      <c r="P50" s="19">
        <f>VLOOKUP(A50,'[1]貼付（TKCA014）'!$J$60:$T$116,11,FALSE)</f>
        <v>1</v>
      </c>
      <c r="Q50" s="16">
        <f t="shared" si="0"/>
        <v>1</v>
      </c>
    </row>
    <row r="51" spans="1:17" x14ac:dyDescent="0.15">
      <c r="A51" s="17">
        <v>283051</v>
      </c>
      <c r="B51" s="18" t="s">
        <v>62</v>
      </c>
      <c r="C51" s="19">
        <f>VLOOKUP(A51,'[1]貼付（TKCA014）'!$J$60:$T$116,3,FALSE)</f>
        <v>9</v>
      </c>
      <c r="D51" s="19">
        <f>VLOOKUP(A51,'[1]貼付（TKCA014）'!$J$60:$T$116,4,FALSE)</f>
        <v>0</v>
      </c>
      <c r="E51" s="15">
        <f t="shared" si="1"/>
        <v>0</v>
      </c>
      <c r="F51" s="19">
        <f>VLOOKUP(A51,'[1]貼付（TKCA014）'!$J$60:$T$116,5,FALSE)</f>
        <v>1</v>
      </c>
      <c r="G51" s="15">
        <f t="shared" si="2"/>
        <v>0.1111111111111111</v>
      </c>
      <c r="H51" s="15">
        <f t="shared" si="5"/>
        <v>0.1111111111111111</v>
      </c>
      <c r="I51" s="19">
        <f>VLOOKUP(A51,'[1]貼付（TKCA014）'!$J$60:$T$116,6,FALSE)</f>
        <v>9</v>
      </c>
      <c r="J51" s="19">
        <f>VLOOKUP(A51,'[1]貼付（TKCA014）'!$J$60:$T$116,7,FALSE)</f>
        <v>3</v>
      </c>
      <c r="K51" s="15">
        <f t="shared" si="3"/>
        <v>0.33333333333333331</v>
      </c>
      <c r="L51" s="19">
        <f>VLOOKUP(A51,'[1]貼付（TKCA014）'!$J$60:$T$116,8,FALSE)</f>
        <v>15</v>
      </c>
      <c r="M51" s="19">
        <f>VLOOKUP(A51,'[1]貼付（TKCA014）'!$J$60:$T$116,9,FALSE)</f>
        <v>2</v>
      </c>
      <c r="N51" s="15">
        <f t="shared" si="4"/>
        <v>0.13333333333333333</v>
      </c>
      <c r="O51" s="19">
        <f>VLOOKUP(A51,'[1]貼付（TKCA014）'!$J$60:$T$116,10,FALSE)</f>
        <v>0</v>
      </c>
      <c r="P51" s="19">
        <f>VLOOKUP(A51,'[1]貼付（TKCA014）'!$J$60:$T$116,11,FALSE)</f>
        <v>0</v>
      </c>
      <c r="Q51" s="16" t="str">
        <f t="shared" si="0"/>
        <v>0.0%</v>
      </c>
    </row>
    <row r="52" spans="1:17" x14ac:dyDescent="0.15">
      <c r="A52" s="17">
        <v>283069</v>
      </c>
      <c r="B52" s="18" t="s">
        <v>63</v>
      </c>
      <c r="C52" s="19">
        <f>VLOOKUP(A52,'[1]貼付（TKCA014）'!$J$60:$T$116,3,FALSE)</f>
        <v>23</v>
      </c>
      <c r="D52" s="19">
        <f>VLOOKUP(A52,'[1]貼付（TKCA014）'!$J$60:$T$116,4,FALSE)</f>
        <v>2</v>
      </c>
      <c r="E52" s="15">
        <f t="shared" si="1"/>
        <v>8.6956521739130432E-2</v>
      </c>
      <c r="F52" s="19">
        <f>VLOOKUP(A52,'[1]貼付（TKCA014）'!$J$60:$T$116,5,FALSE)</f>
        <v>2</v>
      </c>
      <c r="G52" s="15">
        <f t="shared" si="2"/>
        <v>8.6956521739130432E-2</v>
      </c>
      <c r="H52" s="15">
        <f t="shared" si="5"/>
        <v>0.17391304347826086</v>
      </c>
      <c r="I52" s="19">
        <f>VLOOKUP(A52,'[1]貼付（TKCA014）'!$J$60:$T$116,6,FALSE)</f>
        <v>24</v>
      </c>
      <c r="J52" s="19">
        <f>VLOOKUP(A52,'[1]貼付（TKCA014）'!$J$60:$T$116,7,FALSE)</f>
        <v>7</v>
      </c>
      <c r="K52" s="15">
        <f t="shared" si="3"/>
        <v>0.29166666666666669</v>
      </c>
      <c r="L52" s="19">
        <f>VLOOKUP(A52,'[1]貼付（TKCA014）'!$J$60:$T$116,8,FALSE)</f>
        <v>55</v>
      </c>
      <c r="M52" s="19">
        <f>VLOOKUP(A52,'[1]貼付（TKCA014）'!$J$60:$T$116,9,FALSE)</f>
        <v>8</v>
      </c>
      <c r="N52" s="15">
        <f t="shared" si="4"/>
        <v>0.14545454545454545</v>
      </c>
      <c r="O52" s="19">
        <f>VLOOKUP(A52,'[1]貼付（TKCA014）'!$J$60:$T$116,10,FALSE)</f>
        <v>6</v>
      </c>
      <c r="P52" s="19">
        <f>VLOOKUP(A52,'[1]貼付（TKCA014）'!$J$60:$T$116,11,FALSE)</f>
        <v>3</v>
      </c>
      <c r="Q52" s="16">
        <f t="shared" si="0"/>
        <v>0.5</v>
      </c>
    </row>
    <row r="53" spans="1:17" s="31" customFormat="1" x14ac:dyDescent="0.15">
      <c r="A53" s="20">
        <v>283077</v>
      </c>
      <c r="B53" s="21" t="s">
        <v>64</v>
      </c>
      <c r="C53" s="22">
        <f>VLOOKUP(A53,'[1]貼付（TKCA014）'!$J$60:$T$116,3,FALSE)</f>
        <v>34</v>
      </c>
      <c r="D53" s="22">
        <f>VLOOKUP(A53,'[1]貼付（TKCA014）'!$J$60:$T$116,4,FALSE)</f>
        <v>2</v>
      </c>
      <c r="E53" s="23">
        <f t="shared" si="1"/>
        <v>5.8823529411764705E-2</v>
      </c>
      <c r="F53" s="22">
        <f>VLOOKUP(A53,'[1]貼付（TKCA014）'!$J$60:$T$116,5,FALSE)</f>
        <v>3</v>
      </c>
      <c r="G53" s="23">
        <f t="shared" si="2"/>
        <v>8.8235294117647065E-2</v>
      </c>
      <c r="H53" s="23">
        <f t="shared" si="5"/>
        <v>0.14705882352941177</v>
      </c>
      <c r="I53" s="22">
        <f>VLOOKUP(A53,'[1]貼付（TKCA014）'!$J$60:$T$116,6,FALSE)</f>
        <v>41</v>
      </c>
      <c r="J53" s="22">
        <f>VLOOKUP(A53,'[1]貼付（TKCA014）'!$J$60:$T$116,7,FALSE)</f>
        <v>8</v>
      </c>
      <c r="K53" s="23">
        <f t="shared" si="3"/>
        <v>0.1951219512195122</v>
      </c>
      <c r="L53" s="22">
        <f>VLOOKUP(A53,'[1]貼付（TKCA014）'!$J$60:$T$116,8,FALSE)</f>
        <v>57</v>
      </c>
      <c r="M53" s="22">
        <f>VLOOKUP(A53,'[1]貼付（TKCA014）'!$J$60:$T$116,9,FALSE)</f>
        <v>12</v>
      </c>
      <c r="N53" s="23">
        <f t="shared" si="4"/>
        <v>0.21052631578947367</v>
      </c>
      <c r="O53" s="22">
        <f>VLOOKUP(A53,'[1]貼付（TKCA014）'!$J$60:$T$116,10,FALSE)</f>
        <v>0</v>
      </c>
      <c r="P53" s="22">
        <f>VLOOKUP(A53,'[1]貼付（TKCA014）'!$J$60:$T$116,11,FALSE)</f>
        <v>0</v>
      </c>
      <c r="Q53" s="24" t="str">
        <f t="shared" si="0"/>
        <v>0.0%</v>
      </c>
    </row>
    <row r="54" spans="1:17" x14ac:dyDescent="0.15">
      <c r="A54" s="17">
        <v>283085</v>
      </c>
      <c r="B54" s="18" t="s">
        <v>65</v>
      </c>
      <c r="C54" s="19">
        <f>VLOOKUP(A54,'[1]貼付（TKCA014）'!$J$60:$T$116,3,FALSE)</f>
        <v>11</v>
      </c>
      <c r="D54" s="19">
        <f>VLOOKUP(A54,'[1]貼付（TKCA014）'!$J$60:$T$116,4,FALSE)</f>
        <v>0</v>
      </c>
      <c r="E54" s="15">
        <f t="shared" si="1"/>
        <v>0</v>
      </c>
      <c r="F54" s="19">
        <f>VLOOKUP(A54,'[1]貼付（TKCA014）'!$J$60:$T$116,5,FALSE)</f>
        <v>2</v>
      </c>
      <c r="G54" s="15">
        <f t="shared" si="2"/>
        <v>0.18181818181818182</v>
      </c>
      <c r="H54" s="15">
        <f t="shared" si="5"/>
        <v>0.18181818181818182</v>
      </c>
      <c r="I54" s="19">
        <f>VLOOKUP(A54,'[1]貼付（TKCA014）'!$J$60:$T$116,6,FALSE)</f>
        <v>15</v>
      </c>
      <c r="J54" s="19">
        <f>VLOOKUP(A54,'[1]貼付（TKCA014）'!$J$60:$T$116,7,FALSE)</f>
        <v>3</v>
      </c>
      <c r="K54" s="15">
        <f t="shared" si="3"/>
        <v>0.2</v>
      </c>
      <c r="L54" s="19">
        <f>VLOOKUP(A54,'[1]貼付（TKCA014）'!$J$60:$T$116,8,FALSE)</f>
        <v>13</v>
      </c>
      <c r="M54" s="19">
        <f>VLOOKUP(A54,'[1]貼付（TKCA014）'!$J$60:$T$116,9,FALSE)</f>
        <v>1</v>
      </c>
      <c r="N54" s="15">
        <f t="shared" si="4"/>
        <v>7.6923076923076927E-2</v>
      </c>
      <c r="O54" s="19">
        <f>VLOOKUP(A54,'[1]貼付（TKCA014）'!$J$60:$T$116,10,FALSE)</f>
        <v>0</v>
      </c>
      <c r="P54" s="19">
        <f>VLOOKUP(A54,'[1]貼付（TKCA014）'!$J$60:$T$116,11,FALSE)</f>
        <v>0</v>
      </c>
      <c r="Q54" s="16" t="str">
        <f t="shared" si="0"/>
        <v>0.0%</v>
      </c>
    </row>
    <row r="55" spans="1:17" x14ac:dyDescent="0.15">
      <c r="A55" s="17">
        <v>283093</v>
      </c>
      <c r="B55" s="18" t="s">
        <v>66</v>
      </c>
      <c r="C55" s="19">
        <f>VLOOKUP(A55,'[1]貼付（TKCA014）'!$J$60:$T$116,3,FALSE)</f>
        <v>253</v>
      </c>
      <c r="D55" s="19">
        <f>VLOOKUP(A55,'[1]貼付（TKCA014）'!$J$60:$T$116,4,FALSE)</f>
        <v>18</v>
      </c>
      <c r="E55" s="15">
        <f t="shared" si="1"/>
        <v>7.1146245059288543E-2</v>
      </c>
      <c r="F55" s="19">
        <f>VLOOKUP(A55,'[1]貼付（TKCA014）'!$J$60:$T$116,5,FALSE)</f>
        <v>34</v>
      </c>
      <c r="G55" s="15">
        <f t="shared" si="2"/>
        <v>0.13438735177865613</v>
      </c>
      <c r="H55" s="15">
        <f t="shared" si="5"/>
        <v>0.20553359683794467</v>
      </c>
      <c r="I55" s="19">
        <f>VLOOKUP(A55,'[1]貼付（TKCA014）'!$J$60:$T$116,6,FALSE)</f>
        <v>205</v>
      </c>
      <c r="J55" s="19">
        <f>VLOOKUP(A55,'[1]貼付（TKCA014）'!$J$60:$T$116,7,FALSE)</f>
        <v>50</v>
      </c>
      <c r="K55" s="15">
        <f t="shared" si="3"/>
        <v>0.24390243902439024</v>
      </c>
      <c r="L55" s="19">
        <f>VLOOKUP(A55,'[1]貼付（TKCA014）'!$J$60:$T$116,8,FALSE)</f>
        <v>355</v>
      </c>
      <c r="M55" s="19">
        <f>VLOOKUP(A55,'[1]貼付（TKCA014）'!$J$60:$T$116,9,FALSE)</f>
        <v>62</v>
      </c>
      <c r="N55" s="15">
        <f t="shared" si="4"/>
        <v>0.17464788732394365</v>
      </c>
      <c r="O55" s="19">
        <f>VLOOKUP(A55,'[1]貼付（TKCA014）'!$J$60:$T$116,10,FALSE)</f>
        <v>23</v>
      </c>
      <c r="P55" s="19">
        <f>VLOOKUP(A55,'[1]貼付（TKCA014）'!$J$60:$T$116,11,FALSE)</f>
        <v>7</v>
      </c>
      <c r="Q55" s="16">
        <f>IF(O55=0,"0.0%",P55/O55)</f>
        <v>0.30434782608695654</v>
      </c>
    </row>
  </sheetData>
  <mergeCells count="18">
    <mergeCell ref="A8:B8"/>
    <mergeCell ref="J4:K6"/>
    <mergeCell ref="L4:L7"/>
    <mergeCell ref="M4:M7"/>
    <mergeCell ref="N4:N7"/>
    <mergeCell ref="A1:B1"/>
    <mergeCell ref="A2:B7"/>
    <mergeCell ref="C2:H2"/>
    <mergeCell ref="I2:K2"/>
    <mergeCell ref="L2:Q2"/>
    <mergeCell ref="C4:C7"/>
    <mergeCell ref="D4:E6"/>
    <mergeCell ref="F4:G6"/>
    <mergeCell ref="H4:H7"/>
    <mergeCell ref="I4:I7"/>
    <mergeCell ref="Q4:Q7"/>
    <mergeCell ref="O4:O7"/>
    <mergeCell ref="P4:P7"/>
  </mergeCells>
  <phoneticPr fontId="2"/>
  <pageMargins left="0.7" right="0.7" top="0.75" bottom="0.75" header="0.3" footer="0.3"/>
  <pageSetup paperSize="9" scale="62" orientation="landscape" r:id="rId1"/>
  <headerFooter>
    <oddHeader>&amp;LTKCA014&amp;C&amp;12特定健診・特定保健指導実施結果集計表（県集計）
（平成30年度）
&amp;R令和元年11月15日作成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5"/>
  <sheetViews>
    <sheetView zoomScaleNormal="100" workbookViewId="0">
      <selection activeCell="E25" sqref="E25"/>
    </sheetView>
  </sheetViews>
  <sheetFormatPr defaultRowHeight="13.5" x14ac:dyDescent="0.15"/>
  <cols>
    <col min="1" max="1" width="8.5" style="46" customWidth="1"/>
    <col min="2" max="2" width="32.625" style="47" customWidth="1"/>
    <col min="3" max="4" width="11.5" style="32" customWidth="1"/>
    <col min="5" max="5" width="11.5" style="33" customWidth="1"/>
    <col min="6" max="6" width="11.5" style="32" customWidth="1"/>
    <col min="7" max="8" width="11.5" style="33" customWidth="1"/>
    <col min="9" max="10" width="11.5" style="32" customWidth="1"/>
    <col min="11" max="11" width="11.5" style="33" customWidth="1"/>
    <col min="12" max="13" width="11.5" style="32" customWidth="1"/>
    <col min="14" max="14" width="11.5" style="33" customWidth="1"/>
    <col min="15" max="16" width="11.5" style="32" customWidth="1"/>
    <col min="17" max="17" width="11.5" style="47" customWidth="1"/>
    <col min="18" max="256" width="9" style="25"/>
    <col min="257" max="257" width="8.5" style="25" customWidth="1"/>
    <col min="258" max="258" width="32.625" style="25" customWidth="1"/>
    <col min="259" max="273" width="11.5" style="25" customWidth="1"/>
    <col min="274" max="512" width="9" style="25"/>
    <col min="513" max="513" width="8.5" style="25" customWidth="1"/>
    <col min="514" max="514" width="32.625" style="25" customWidth="1"/>
    <col min="515" max="529" width="11.5" style="25" customWidth="1"/>
    <col min="530" max="768" width="9" style="25"/>
    <col min="769" max="769" width="8.5" style="25" customWidth="1"/>
    <col min="770" max="770" width="32.625" style="25" customWidth="1"/>
    <col min="771" max="785" width="11.5" style="25" customWidth="1"/>
    <col min="786" max="1024" width="9" style="25"/>
    <col min="1025" max="1025" width="8.5" style="25" customWidth="1"/>
    <col min="1026" max="1026" width="32.625" style="25" customWidth="1"/>
    <col min="1027" max="1041" width="11.5" style="25" customWidth="1"/>
    <col min="1042" max="1280" width="9" style="25"/>
    <col min="1281" max="1281" width="8.5" style="25" customWidth="1"/>
    <col min="1282" max="1282" width="32.625" style="25" customWidth="1"/>
    <col min="1283" max="1297" width="11.5" style="25" customWidth="1"/>
    <col min="1298" max="1536" width="9" style="25"/>
    <col min="1537" max="1537" width="8.5" style="25" customWidth="1"/>
    <col min="1538" max="1538" width="32.625" style="25" customWidth="1"/>
    <col min="1539" max="1553" width="11.5" style="25" customWidth="1"/>
    <col min="1554" max="1792" width="9" style="25"/>
    <col min="1793" max="1793" width="8.5" style="25" customWidth="1"/>
    <col min="1794" max="1794" width="32.625" style="25" customWidth="1"/>
    <col min="1795" max="1809" width="11.5" style="25" customWidth="1"/>
    <col min="1810" max="2048" width="9" style="25"/>
    <col min="2049" max="2049" width="8.5" style="25" customWidth="1"/>
    <col min="2050" max="2050" width="32.625" style="25" customWidth="1"/>
    <col min="2051" max="2065" width="11.5" style="25" customWidth="1"/>
    <col min="2066" max="2304" width="9" style="25"/>
    <col min="2305" max="2305" width="8.5" style="25" customWidth="1"/>
    <col min="2306" max="2306" width="32.625" style="25" customWidth="1"/>
    <col min="2307" max="2321" width="11.5" style="25" customWidth="1"/>
    <col min="2322" max="2560" width="9" style="25"/>
    <col min="2561" max="2561" width="8.5" style="25" customWidth="1"/>
    <col min="2562" max="2562" width="32.625" style="25" customWidth="1"/>
    <col min="2563" max="2577" width="11.5" style="25" customWidth="1"/>
    <col min="2578" max="2816" width="9" style="25"/>
    <col min="2817" max="2817" width="8.5" style="25" customWidth="1"/>
    <col min="2818" max="2818" width="32.625" style="25" customWidth="1"/>
    <col min="2819" max="2833" width="11.5" style="25" customWidth="1"/>
    <col min="2834" max="3072" width="9" style="25"/>
    <col min="3073" max="3073" width="8.5" style="25" customWidth="1"/>
    <col min="3074" max="3074" width="32.625" style="25" customWidth="1"/>
    <col min="3075" max="3089" width="11.5" style="25" customWidth="1"/>
    <col min="3090" max="3328" width="9" style="25"/>
    <col min="3329" max="3329" width="8.5" style="25" customWidth="1"/>
    <col min="3330" max="3330" width="32.625" style="25" customWidth="1"/>
    <col min="3331" max="3345" width="11.5" style="25" customWidth="1"/>
    <col min="3346" max="3584" width="9" style="25"/>
    <col min="3585" max="3585" width="8.5" style="25" customWidth="1"/>
    <col min="3586" max="3586" width="32.625" style="25" customWidth="1"/>
    <col min="3587" max="3601" width="11.5" style="25" customWidth="1"/>
    <col min="3602" max="3840" width="9" style="25"/>
    <col min="3841" max="3841" width="8.5" style="25" customWidth="1"/>
    <col min="3842" max="3842" width="32.625" style="25" customWidth="1"/>
    <col min="3843" max="3857" width="11.5" style="25" customWidth="1"/>
    <col min="3858" max="4096" width="9" style="25"/>
    <col min="4097" max="4097" width="8.5" style="25" customWidth="1"/>
    <col min="4098" max="4098" width="32.625" style="25" customWidth="1"/>
    <col min="4099" max="4113" width="11.5" style="25" customWidth="1"/>
    <col min="4114" max="4352" width="9" style="25"/>
    <col min="4353" max="4353" width="8.5" style="25" customWidth="1"/>
    <col min="4354" max="4354" width="32.625" style="25" customWidth="1"/>
    <col min="4355" max="4369" width="11.5" style="25" customWidth="1"/>
    <col min="4370" max="4608" width="9" style="25"/>
    <col min="4609" max="4609" width="8.5" style="25" customWidth="1"/>
    <col min="4610" max="4610" width="32.625" style="25" customWidth="1"/>
    <col min="4611" max="4625" width="11.5" style="25" customWidth="1"/>
    <col min="4626" max="4864" width="9" style="25"/>
    <col min="4865" max="4865" width="8.5" style="25" customWidth="1"/>
    <col min="4866" max="4866" width="32.625" style="25" customWidth="1"/>
    <col min="4867" max="4881" width="11.5" style="25" customWidth="1"/>
    <col min="4882" max="5120" width="9" style="25"/>
    <col min="5121" max="5121" width="8.5" style="25" customWidth="1"/>
    <col min="5122" max="5122" width="32.625" style="25" customWidth="1"/>
    <col min="5123" max="5137" width="11.5" style="25" customWidth="1"/>
    <col min="5138" max="5376" width="9" style="25"/>
    <col min="5377" max="5377" width="8.5" style="25" customWidth="1"/>
    <col min="5378" max="5378" width="32.625" style="25" customWidth="1"/>
    <col min="5379" max="5393" width="11.5" style="25" customWidth="1"/>
    <col min="5394" max="5632" width="9" style="25"/>
    <col min="5633" max="5633" width="8.5" style="25" customWidth="1"/>
    <col min="5634" max="5634" width="32.625" style="25" customWidth="1"/>
    <col min="5635" max="5649" width="11.5" style="25" customWidth="1"/>
    <col min="5650" max="5888" width="9" style="25"/>
    <col min="5889" max="5889" width="8.5" style="25" customWidth="1"/>
    <col min="5890" max="5890" width="32.625" style="25" customWidth="1"/>
    <col min="5891" max="5905" width="11.5" style="25" customWidth="1"/>
    <col min="5906" max="6144" width="9" style="25"/>
    <col min="6145" max="6145" width="8.5" style="25" customWidth="1"/>
    <col min="6146" max="6146" width="32.625" style="25" customWidth="1"/>
    <col min="6147" max="6161" width="11.5" style="25" customWidth="1"/>
    <col min="6162" max="6400" width="9" style="25"/>
    <col min="6401" max="6401" width="8.5" style="25" customWidth="1"/>
    <col min="6402" max="6402" width="32.625" style="25" customWidth="1"/>
    <col min="6403" max="6417" width="11.5" style="25" customWidth="1"/>
    <col min="6418" max="6656" width="9" style="25"/>
    <col min="6657" max="6657" width="8.5" style="25" customWidth="1"/>
    <col min="6658" max="6658" width="32.625" style="25" customWidth="1"/>
    <col min="6659" max="6673" width="11.5" style="25" customWidth="1"/>
    <col min="6674" max="6912" width="9" style="25"/>
    <col min="6913" max="6913" width="8.5" style="25" customWidth="1"/>
    <col min="6914" max="6914" width="32.625" style="25" customWidth="1"/>
    <col min="6915" max="6929" width="11.5" style="25" customWidth="1"/>
    <col min="6930" max="7168" width="9" style="25"/>
    <col min="7169" max="7169" width="8.5" style="25" customWidth="1"/>
    <col min="7170" max="7170" width="32.625" style="25" customWidth="1"/>
    <col min="7171" max="7185" width="11.5" style="25" customWidth="1"/>
    <col min="7186" max="7424" width="9" style="25"/>
    <col min="7425" max="7425" width="8.5" style="25" customWidth="1"/>
    <col min="7426" max="7426" width="32.625" style="25" customWidth="1"/>
    <col min="7427" max="7441" width="11.5" style="25" customWidth="1"/>
    <col min="7442" max="7680" width="9" style="25"/>
    <col min="7681" max="7681" width="8.5" style="25" customWidth="1"/>
    <col min="7682" max="7682" width="32.625" style="25" customWidth="1"/>
    <col min="7683" max="7697" width="11.5" style="25" customWidth="1"/>
    <col min="7698" max="7936" width="9" style="25"/>
    <col min="7937" max="7937" width="8.5" style="25" customWidth="1"/>
    <col min="7938" max="7938" width="32.625" style="25" customWidth="1"/>
    <col min="7939" max="7953" width="11.5" style="25" customWidth="1"/>
    <col min="7954" max="8192" width="9" style="25"/>
    <col min="8193" max="8193" width="8.5" style="25" customWidth="1"/>
    <col min="8194" max="8194" width="32.625" style="25" customWidth="1"/>
    <col min="8195" max="8209" width="11.5" style="25" customWidth="1"/>
    <col min="8210" max="8448" width="9" style="25"/>
    <col min="8449" max="8449" width="8.5" style="25" customWidth="1"/>
    <col min="8450" max="8450" width="32.625" style="25" customWidth="1"/>
    <col min="8451" max="8465" width="11.5" style="25" customWidth="1"/>
    <col min="8466" max="8704" width="9" style="25"/>
    <col min="8705" max="8705" width="8.5" style="25" customWidth="1"/>
    <col min="8706" max="8706" width="32.625" style="25" customWidth="1"/>
    <col min="8707" max="8721" width="11.5" style="25" customWidth="1"/>
    <col min="8722" max="8960" width="9" style="25"/>
    <col min="8961" max="8961" width="8.5" style="25" customWidth="1"/>
    <col min="8962" max="8962" width="32.625" style="25" customWidth="1"/>
    <col min="8963" max="8977" width="11.5" style="25" customWidth="1"/>
    <col min="8978" max="9216" width="9" style="25"/>
    <col min="9217" max="9217" width="8.5" style="25" customWidth="1"/>
    <col min="9218" max="9218" width="32.625" style="25" customWidth="1"/>
    <col min="9219" max="9233" width="11.5" style="25" customWidth="1"/>
    <col min="9234" max="9472" width="9" style="25"/>
    <col min="9473" max="9473" width="8.5" style="25" customWidth="1"/>
    <col min="9474" max="9474" width="32.625" style="25" customWidth="1"/>
    <col min="9475" max="9489" width="11.5" style="25" customWidth="1"/>
    <col min="9490" max="9728" width="9" style="25"/>
    <col min="9729" max="9729" width="8.5" style="25" customWidth="1"/>
    <col min="9730" max="9730" width="32.625" style="25" customWidth="1"/>
    <col min="9731" max="9745" width="11.5" style="25" customWidth="1"/>
    <col min="9746" max="9984" width="9" style="25"/>
    <col min="9985" max="9985" width="8.5" style="25" customWidth="1"/>
    <col min="9986" max="9986" width="32.625" style="25" customWidth="1"/>
    <col min="9987" max="10001" width="11.5" style="25" customWidth="1"/>
    <col min="10002" max="10240" width="9" style="25"/>
    <col min="10241" max="10241" width="8.5" style="25" customWidth="1"/>
    <col min="10242" max="10242" width="32.625" style="25" customWidth="1"/>
    <col min="10243" max="10257" width="11.5" style="25" customWidth="1"/>
    <col min="10258" max="10496" width="9" style="25"/>
    <col min="10497" max="10497" width="8.5" style="25" customWidth="1"/>
    <col min="10498" max="10498" width="32.625" style="25" customWidth="1"/>
    <col min="10499" max="10513" width="11.5" style="25" customWidth="1"/>
    <col min="10514" max="10752" width="9" style="25"/>
    <col min="10753" max="10753" width="8.5" style="25" customWidth="1"/>
    <col min="10754" max="10754" width="32.625" style="25" customWidth="1"/>
    <col min="10755" max="10769" width="11.5" style="25" customWidth="1"/>
    <col min="10770" max="11008" width="9" style="25"/>
    <col min="11009" max="11009" width="8.5" style="25" customWidth="1"/>
    <col min="11010" max="11010" width="32.625" style="25" customWidth="1"/>
    <col min="11011" max="11025" width="11.5" style="25" customWidth="1"/>
    <col min="11026" max="11264" width="9" style="25"/>
    <col min="11265" max="11265" width="8.5" style="25" customWidth="1"/>
    <col min="11266" max="11266" width="32.625" style="25" customWidth="1"/>
    <col min="11267" max="11281" width="11.5" style="25" customWidth="1"/>
    <col min="11282" max="11520" width="9" style="25"/>
    <col min="11521" max="11521" width="8.5" style="25" customWidth="1"/>
    <col min="11522" max="11522" width="32.625" style="25" customWidth="1"/>
    <col min="11523" max="11537" width="11.5" style="25" customWidth="1"/>
    <col min="11538" max="11776" width="9" style="25"/>
    <col min="11777" max="11777" width="8.5" style="25" customWidth="1"/>
    <col min="11778" max="11778" width="32.625" style="25" customWidth="1"/>
    <col min="11779" max="11793" width="11.5" style="25" customWidth="1"/>
    <col min="11794" max="12032" width="9" style="25"/>
    <col min="12033" max="12033" width="8.5" style="25" customWidth="1"/>
    <col min="12034" max="12034" width="32.625" style="25" customWidth="1"/>
    <col min="12035" max="12049" width="11.5" style="25" customWidth="1"/>
    <col min="12050" max="12288" width="9" style="25"/>
    <col min="12289" max="12289" width="8.5" style="25" customWidth="1"/>
    <col min="12290" max="12290" width="32.625" style="25" customWidth="1"/>
    <col min="12291" max="12305" width="11.5" style="25" customWidth="1"/>
    <col min="12306" max="12544" width="9" style="25"/>
    <col min="12545" max="12545" width="8.5" style="25" customWidth="1"/>
    <col min="12546" max="12546" width="32.625" style="25" customWidth="1"/>
    <col min="12547" max="12561" width="11.5" style="25" customWidth="1"/>
    <col min="12562" max="12800" width="9" style="25"/>
    <col min="12801" max="12801" width="8.5" style="25" customWidth="1"/>
    <col min="12802" max="12802" width="32.625" style="25" customWidth="1"/>
    <col min="12803" max="12817" width="11.5" style="25" customWidth="1"/>
    <col min="12818" max="13056" width="9" style="25"/>
    <col min="13057" max="13057" width="8.5" style="25" customWidth="1"/>
    <col min="13058" max="13058" width="32.625" style="25" customWidth="1"/>
    <col min="13059" max="13073" width="11.5" style="25" customWidth="1"/>
    <col min="13074" max="13312" width="9" style="25"/>
    <col min="13313" max="13313" width="8.5" style="25" customWidth="1"/>
    <col min="13314" max="13314" width="32.625" style="25" customWidth="1"/>
    <col min="13315" max="13329" width="11.5" style="25" customWidth="1"/>
    <col min="13330" max="13568" width="9" style="25"/>
    <col min="13569" max="13569" width="8.5" style="25" customWidth="1"/>
    <col min="13570" max="13570" width="32.625" style="25" customWidth="1"/>
    <col min="13571" max="13585" width="11.5" style="25" customWidth="1"/>
    <col min="13586" max="13824" width="9" style="25"/>
    <col min="13825" max="13825" width="8.5" style="25" customWidth="1"/>
    <col min="13826" max="13826" width="32.625" style="25" customWidth="1"/>
    <col min="13827" max="13841" width="11.5" style="25" customWidth="1"/>
    <col min="13842" max="14080" width="9" style="25"/>
    <col min="14081" max="14081" width="8.5" style="25" customWidth="1"/>
    <col min="14082" max="14082" width="32.625" style="25" customWidth="1"/>
    <col min="14083" max="14097" width="11.5" style="25" customWidth="1"/>
    <col min="14098" max="14336" width="9" style="25"/>
    <col min="14337" max="14337" width="8.5" style="25" customWidth="1"/>
    <col min="14338" max="14338" width="32.625" style="25" customWidth="1"/>
    <col min="14339" max="14353" width="11.5" style="25" customWidth="1"/>
    <col min="14354" max="14592" width="9" style="25"/>
    <col min="14593" max="14593" width="8.5" style="25" customWidth="1"/>
    <col min="14594" max="14594" width="32.625" style="25" customWidth="1"/>
    <col min="14595" max="14609" width="11.5" style="25" customWidth="1"/>
    <col min="14610" max="14848" width="9" style="25"/>
    <col min="14849" max="14849" width="8.5" style="25" customWidth="1"/>
    <col min="14850" max="14850" width="32.625" style="25" customWidth="1"/>
    <col min="14851" max="14865" width="11.5" style="25" customWidth="1"/>
    <col min="14866" max="15104" width="9" style="25"/>
    <col min="15105" max="15105" width="8.5" style="25" customWidth="1"/>
    <col min="15106" max="15106" width="32.625" style="25" customWidth="1"/>
    <col min="15107" max="15121" width="11.5" style="25" customWidth="1"/>
    <col min="15122" max="15360" width="9" style="25"/>
    <col min="15361" max="15361" width="8.5" style="25" customWidth="1"/>
    <col min="15362" max="15362" width="32.625" style="25" customWidth="1"/>
    <col min="15363" max="15377" width="11.5" style="25" customWidth="1"/>
    <col min="15378" max="15616" width="9" style="25"/>
    <col min="15617" max="15617" width="8.5" style="25" customWidth="1"/>
    <col min="15618" max="15618" width="32.625" style="25" customWidth="1"/>
    <col min="15619" max="15633" width="11.5" style="25" customWidth="1"/>
    <col min="15634" max="15872" width="9" style="25"/>
    <col min="15873" max="15873" width="8.5" style="25" customWidth="1"/>
    <col min="15874" max="15874" width="32.625" style="25" customWidth="1"/>
    <col min="15875" max="15889" width="11.5" style="25" customWidth="1"/>
    <col min="15890" max="16128" width="9" style="25"/>
    <col min="16129" max="16129" width="8.5" style="25" customWidth="1"/>
    <col min="16130" max="16130" width="32.625" style="25" customWidth="1"/>
    <col min="16131" max="16145" width="11.5" style="25" customWidth="1"/>
    <col min="16146" max="16384" width="9" style="25"/>
  </cols>
  <sheetData>
    <row r="1" spans="1:17" x14ac:dyDescent="0.15">
      <c r="A1" s="81" t="s">
        <v>71</v>
      </c>
      <c r="B1" s="81"/>
      <c r="Q1" s="34"/>
    </row>
    <row r="2" spans="1:17" x14ac:dyDescent="0.15">
      <c r="A2" s="82" t="s">
        <v>1</v>
      </c>
      <c r="B2" s="83"/>
      <c r="C2" s="85" t="s">
        <v>2</v>
      </c>
      <c r="D2" s="86"/>
      <c r="E2" s="86"/>
      <c r="F2" s="86"/>
      <c r="G2" s="86"/>
      <c r="H2" s="87"/>
      <c r="I2" s="88" t="s">
        <v>3</v>
      </c>
      <c r="J2" s="89"/>
      <c r="K2" s="90"/>
      <c r="L2" s="85" t="s">
        <v>4</v>
      </c>
      <c r="M2" s="86"/>
      <c r="N2" s="86"/>
      <c r="O2" s="86"/>
      <c r="P2" s="86"/>
      <c r="Q2" s="87"/>
    </row>
    <row r="3" spans="1:17" s="39" customFormat="1" x14ac:dyDescent="0.15">
      <c r="A3" s="83"/>
      <c r="B3" s="83"/>
      <c r="C3" s="35">
        <v>15</v>
      </c>
      <c r="D3" s="35">
        <v>16</v>
      </c>
      <c r="E3" s="36">
        <v>17</v>
      </c>
      <c r="F3" s="35">
        <v>18</v>
      </c>
      <c r="G3" s="36">
        <v>19</v>
      </c>
      <c r="H3" s="36">
        <v>20</v>
      </c>
      <c r="I3" s="35">
        <v>21</v>
      </c>
      <c r="J3" s="37">
        <v>22</v>
      </c>
      <c r="K3" s="38">
        <v>23</v>
      </c>
      <c r="L3" s="37">
        <v>24</v>
      </c>
      <c r="M3" s="37">
        <v>25</v>
      </c>
      <c r="N3" s="38">
        <v>26</v>
      </c>
      <c r="O3" s="37">
        <v>27</v>
      </c>
      <c r="P3" s="37">
        <v>28</v>
      </c>
      <c r="Q3" s="38">
        <v>29</v>
      </c>
    </row>
    <row r="4" spans="1:17" ht="13.5" customHeight="1" x14ac:dyDescent="0.15">
      <c r="A4" s="83"/>
      <c r="B4" s="83"/>
      <c r="C4" s="91" t="s">
        <v>5</v>
      </c>
      <c r="D4" s="94" t="s">
        <v>6</v>
      </c>
      <c r="E4" s="95"/>
      <c r="F4" s="98" t="s">
        <v>7</v>
      </c>
      <c r="G4" s="99"/>
      <c r="H4" s="102" t="s">
        <v>72</v>
      </c>
      <c r="I4" s="91" t="s">
        <v>9</v>
      </c>
      <c r="J4" s="98" t="s">
        <v>10</v>
      </c>
      <c r="K4" s="99"/>
      <c r="L4" s="91" t="s">
        <v>11</v>
      </c>
      <c r="M4" s="107" t="s">
        <v>12</v>
      </c>
      <c r="N4" s="91" t="s">
        <v>13</v>
      </c>
      <c r="O4" s="98" t="s">
        <v>14</v>
      </c>
      <c r="P4" s="107" t="s">
        <v>68</v>
      </c>
      <c r="Q4" s="105" t="s">
        <v>73</v>
      </c>
    </row>
    <row r="5" spans="1:17" ht="13.5" customHeight="1" x14ac:dyDescent="0.15">
      <c r="A5" s="83"/>
      <c r="B5" s="83"/>
      <c r="C5" s="92"/>
      <c r="D5" s="96"/>
      <c r="E5" s="97"/>
      <c r="F5" s="100"/>
      <c r="G5" s="101"/>
      <c r="H5" s="103"/>
      <c r="I5" s="92"/>
      <c r="J5" s="100"/>
      <c r="K5" s="101"/>
      <c r="L5" s="92"/>
      <c r="M5" s="108"/>
      <c r="N5" s="92"/>
      <c r="O5" s="100"/>
      <c r="P5" s="108"/>
      <c r="Q5" s="105"/>
    </row>
    <row r="6" spans="1:17" x14ac:dyDescent="0.15">
      <c r="A6" s="83"/>
      <c r="B6" s="83"/>
      <c r="C6" s="92"/>
      <c r="D6" s="96"/>
      <c r="E6" s="97"/>
      <c r="F6" s="100"/>
      <c r="G6" s="101"/>
      <c r="H6" s="103"/>
      <c r="I6" s="92"/>
      <c r="J6" s="100"/>
      <c r="K6" s="101"/>
      <c r="L6" s="92"/>
      <c r="M6" s="108"/>
      <c r="N6" s="92"/>
      <c r="O6" s="100"/>
      <c r="P6" s="108"/>
      <c r="Q6" s="105"/>
    </row>
    <row r="7" spans="1:17" s="39" customFormat="1" ht="27" x14ac:dyDescent="0.15">
      <c r="A7" s="84"/>
      <c r="B7" s="84"/>
      <c r="C7" s="93"/>
      <c r="D7" s="40"/>
      <c r="E7" s="41" t="s">
        <v>17</v>
      </c>
      <c r="F7" s="42"/>
      <c r="G7" s="43" t="s">
        <v>18</v>
      </c>
      <c r="H7" s="104"/>
      <c r="I7" s="93"/>
      <c r="J7" s="42"/>
      <c r="K7" s="43" t="s">
        <v>18</v>
      </c>
      <c r="L7" s="93"/>
      <c r="M7" s="109"/>
      <c r="N7" s="93"/>
      <c r="O7" s="110"/>
      <c r="P7" s="109"/>
      <c r="Q7" s="105"/>
    </row>
    <row r="8" spans="1:17" x14ac:dyDescent="0.15">
      <c r="A8" s="81" t="s">
        <v>19</v>
      </c>
      <c r="B8" s="106"/>
      <c r="C8" s="44">
        <f>SUM(C9:C55)</f>
        <v>47586</v>
      </c>
      <c r="D8" s="44">
        <f>SUM(D9:D55)</f>
        <v>4556</v>
      </c>
      <c r="E8" s="23">
        <f>IF(C8=0,"0.0%",D8/C8)</f>
        <v>9.5742445257008368E-2</v>
      </c>
      <c r="F8" s="44">
        <f>SUM(F9:F55)</f>
        <v>4986</v>
      </c>
      <c r="G8" s="23">
        <f>IF(C8=0,"0.0%",F8/C8)</f>
        <v>0.10477871642920186</v>
      </c>
      <c r="H8" s="23">
        <f>IF(C8=0,"0.0%",(D8+F8)/C8)</f>
        <v>0.20052116168621023</v>
      </c>
      <c r="I8" s="44">
        <f>SUM(I9:I55)</f>
        <v>29885</v>
      </c>
      <c r="J8" s="44">
        <f>SUM(J9:J55)</f>
        <v>5809</v>
      </c>
      <c r="K8" s="23">
        <f>IF(I8=0,"0.0%",J8/I8)</f>
        <v>0.19437845072778986</v>
      </c>
      <c r="L8" s="44">
        <f>SUM(L9:L55)</f>
        <v>34457</v>
      </c>
      <c r="M8" s="44">
        <f>SUM(M9:M55)</f>
        <v>5674</v>
      </c>
      <c r="N8" s="23">
        <f>IF(L8=0,"0.0%",M8/L8)</f>
        <v>0.16466900774878834</v>
      </c>
      <c r="O8" s="44">
        <f>SUM(O9:O55)</f>
        <v>8548</v>
      </c>
      <c r="P8" s="44">
        <f>SUM(P9:P55)</f>
        <v>1762</v>
      </c>
      <c r="Q8" s="24">
        <f t="shared" ref="Q8:Q54" si="0">IF(O8=0,"0.0%",P8/O8)</f>
        <v>0.20613008890968648</v>
      </c>
    </row>
    <row r="9" spans="1:17" x14ac:dyDescent="0.15">
      <c r="A9" s="20">
        <v>284000</v>
      </c>
      <c r="B9" s="21" t="s">
        <v>74</v>
      </c>
      <c r="C9" s="44">
        <f>SUM('[1]貼付（TKCA014）'!L161:L170)</f>
        <v>10336</v>
      </c>
      <c r="D9" s="44">
        <f>SUM('[1]貼付（TKCA014）'!M161:M170)</f>
        <v>1139</v>
      </c>
      <c r="E9" s="23">
        <f t="shared" ref="E9:E55" si="1">IF(C9=0,"0.0%",D9/C9)</f>
        <v>0.11019736842105263</v>
      </c>
      <c r="F9" s="44">
        <f>SUM('[1]貼付（TKCA014）'!N161:N170)</f>
        <v>1068</v>
      </c>
      <c r="G9" s="23">
        <f t="shared" ref="G9:G55" si="2">IF(C9=0,"0.0%",F9/C9)</f>
        <v>0.103328173374613</v>
      </c>
      <c r="H9" s="23">
        <f>IF(C9=0,"0.0%",(D9+F9)/C9)</f>
        <v>0.21352554179566563</v>
      </c>
      <c r="I9" s="44">
        <f>SUM('[1]貼付（TKCA014）'!O161:O170)</f>
        <v>6536</v>
      </c>
      <c r="J9" s="44">
        <f>SUM('[1]貼付（TKCA014）'!P161:P170)</f>
        <v>1324</v>
      </c>
      <c r="K9" s="23">
        <f t="shared" ref="K9:K55" si="3">IF(I9=0,"0.0%",J9/I9)</f>
        <v>0.20257037943696451</v>
      </c>
      <c r="L9" s="44">
        <f>SUM('[1]貼付（TKCA014）'!Q161:Q170)</f>
        <v>7719</v>
      </c>
      <c r="M9" s="44">
        <f>SUM('[1]貼付（TKCA014）'!R161:R170)</f>
        <v>1340</v>
      </c>
      <c r="N9" s="23">
        <f t="shared" ref="N9:N55" si="4">IF(L9=0,"0.0%",M9/L9)</f>
        <v>0.17359761627153777</v>
      </c>
      <c r="O9" s="44">
        <f>SUM('[1]貼付（TKCA014）'!S161:S170)</f>
        <v>708</v>
      </c>
      <c r="P9" s="44">
        <f>SUM('[1]貼付（TKCA014）'!T161:T170)</f>
        <v>178</v>
      </c>
      <c r="Q9" s="24">
        <f t="shared" si="0"/>
        <v>0.25141242937853109</v>
      </c>
    </row>
    <row r="10" spans="1:17" x14ac:dyDescent="0.15">
      <c r="A10" s="20">
        <v>280024</v>
      </c>
      <c r="B10" s="21" t="s">
        <v>21</v>
      </c>
      <c r="C10" s="19">
        <f>VLOOKUP(A10,'[1]貼付（TKCA014）'!$J$115:$T$170,3,FALSE)</f>
        <v>5024</v>
      </c>
      <c r="D10" s="19">
        <f>VLOOKUP(A10,'[1]貼付（TKCA014）'!$J$115:$T$170,4,FALSE)</f>
        <v>402</v>
      </c>
      <c r="E10" s="15">
        <f t="shared" si="1"/>
        <v>8.0015923566878977E-2</v>
      </c>
      <c r="F10" s="19">
        <f>VLOOKUP(A10,'[1]貼付（TKCA014）'!$J$115:$T$170,5,FALSE)</f>
        <v>625</v>
      </c>
      <c r="G10" s="15">
        <f t="shared" si="2"/>
        <v>0.12440286624203821</v>
      </c>
      <c r="H10" s="15">
        <f>IF(C10=0,"0.0%",(D10+F10)/C10)</f>
        <v>0.2044187898089172</v>
      </c>
      <c r="I10" s="19">
        <f>VLOOKUP(A10,'[1]貼付（TKCA014）'!$J$115:$T$170,6,FALSE)</f>
        <v>2515</v>
      </c>
      <c r="J10" s="19">
        <f>VLOOKUP(A10,'[1]貼付（TKCA014）'!$J$115:$T$170,7,FALSE)</f>
        <v>527</v>
      </c>
      <c r="K10" s="15">
        <f t="shared" si="3"/>
        <v>0.2095427435387674</v>
      </c>
      <c r="L10" s="19">
        <f>VLOOKUP(A10,'[1]貼付（TKCA014）'!$J$115:$T$170,8,FALSE)</f>
        <v>2898</v>
      </c>
      <c r="M10" s="19">
        <f>VLOOKUP(A10,'[1]貼付（TKCA014）'!$J$115:$T$170,9,FALSE)</f>
        <v>508</v>
      </c>
      <c r="N10" s="15">
        <f t="shared" si="4"/>
        <v>0.17529330572808835</v>
      </c>
      <c r="O10" s="19">
        <f>VLOOKUP(A10,'[1]貼付（TKCA014）'!$J$115:$T$170,10,FALSE)</f>
        <v>333</v>
      </c>
      <c r="P10" s="19">
        <f>VLOOKUP(A10,'[1]貼付（TKCA014）'!$J$115:$T$170,11,FALSE)</f>
        <v>104</v>
      </c>
      <c r="Q10" s="16">
        <f t="shared" si="0"/>
        <v>0.31231231231231232</v>
      </c>
    </row>
    <row r="11" spans="1:17" x14ac:dyDescent="0.15">
      <c r="A11" s="20">
        <v>280032</v>
      </c>
      <c r="B11" s="21" t="s">
        <v>22</v>
      </c>
      <c r="C11" s="22">
        <f>'[1]貼付（尼崎市、男性）'!E19+'[1]貼付（尼崎市、女性）'!E19</f>
        <v>4062</v>
      </c>
      <c r="D11" s="22">
        <f>'[1]貼付（尼崎市、男性）'!E20+'[1]貼付（尼崎市、女性）'!E20</f>
        <v>374</v>
      </c>
      <c r="E11" s="23">
        <f t="shared" si="1"/>
        <v>9.2072870507139346E-2</v>
      </c>
      <c r="F11" s="22">
        <f>'[1]貼付（尼崎市、男性）'!E22+'[1]貼付（尼崎市、女性）'!E22</f>
        <v>437</v>
      </c>
      <c r="G11" s="23">
        <f t="shared" si="2"/>
        <v>0.10758247168882323</v>
      </c>
      <c r="H11" s="23">
        <f t="shared" ref="H11:H55" si="5">IF(C11=0,"0.0%",(D11+F11)/C11)</f>
        <v>0.19965534219596259</v>
      </c>
      <c r="I11" s="22">
        <f>'[1]貼付（尼崎市、男性）'!E25+'[1]貼付（尼崎市、女性）'!E25</f>
        <v>2668</v>
      </c>
      <c r="J11" s="22">
        <f>'[1]貼付（尼崎市、男性）'!E26+'[1]貼付（尼崎市、女性）'!E26</f>
        <v>529</v>
      </c>
      <c r="K11" s="23">
        <f t="shared" si="3"/>
        <v>0.19827586206896552</v>
      </c>
      <c r="L11" s="22">
        <f>'[1]貼付（尼崎市、男性）'!E28+'[1]貼付（尼崎市、女性）'!E28</f>
        <v>3466</v>
      </c>
      <c r="M11" s="22">
        <f>'[1]貼付（尼崎市、男性）'!E29+'[1]貼付（尼崎市、女性）'!E29</f>
        <v>440</v>
      </c>
      <c r="N11" s="23">
        <f t="shared" si="4"/>
        <v>0.12694748990190421</v>
      </c>
      <c r="O11" s="22">
        <f>'[1]貼付（尼崎市、男性）'!E31+'[1]貼付（尼崎市、女性）'!E31</f>
        <v>1882</v>
      </c>
      <c r="P11" s="22">
        <f>'[1]貼付（尼崎市、男性）'!E32+'[1]貼付（尼崎市、女性）'!E32</f>
        <v>290</v>
      </c>
      <c r="Q11" s="24">
        <f t="shared" si="0"/>
        <v>0.15409139213602552</v>
      </c>
    </row>
    <row r="12" spans="1:17" x14ac:dyDescent="0.15">
      <c r="A12" s="20">
        <v>280040</v>
      </c>
      <c r="B12" s="21" t="s">
        <v>23</v>
      </c>
      <c r="C12" s="19">
        <f>VLOOKUP(A12,'[1]貼付（TKCA014）'!$J$117:$T$173,3,FALSE)</f>
        <v>1825</v>
      </c>
      <c r="D12" s="19">
        <f>VLOOKUP(A12,'[1]貼付（TKCA014）'!$J$117:$T$173,4,FALSE)</f>
        <v>136</v>
      </c>
      <c r="E12" s="15">
        <f t="shared" si="1"/>
        <v>7.4520547945205476E-2</v>
      </c>
      <c r="F12" s="19">
        <f>VLOOKUP(A12,'[1]貼付（TKCA014）'!$J$117:$T$173,5,FALSE)</f>
        <v>196</v>
      </c>
      <c r="G12" s="15">
        <f t="shared" si="2"/>
        <v>0.1073972602739726</v>
      </c>
      <c r="H12" s="15">
        <f t="shared" si="5"/>
        <v>0.18191780821917808</v>
      </c>
      <c r="I12" s="19">
        <f>VLOOKUP(A12,'[1]貼付（TKCA014）'!$J$117:$T$173,6,FALSE)</f>
        <v>1153</v>
      </c>
      <c r="J12" s="19">
        <f>VLOOKUP(A12,'[1]貼付（TKCA014）'!$J$117:$T$173,7,FALSE)</f>
        <v>220</v>
      </c>
      <c r="K12" s="15">
        <f t="shared" si="3"/>
        <v>0.19080659150043366</v>
      </c>
      <c r="L12" s="19">
        <f>VLOOKUP(A12,'[1]貼付（TKCA014）'!$J$117:$T$173,8,FALSE)</f>
        <v>1264</v>
      </c>
      <c r="M12" s="19">
        <f>VLOOKUP(A12,'[1]貼付（TKCA014）'!$J$117:$T$173,9,FALSE)</f>
        <v>217</v>
      </c>
      <c r="N12" s="15">
        <f t="shared" si="4"/>
        <v>0.17167721518987342</v>
      </c>
      <c r="O12" s="19">
        <f>VLOOKUP(A12,'[1]貼付（TKCA014）'!$J$117:$T$173,10,FALSE)</f>
        <v>572</v>
      </c>
      <c r="P12" s="19">
        <f>VLOOKUP(A12,'[1]貼付（TKCA014）'!$J$117:$T$173,11,FALSE)</f>
        <v>104</v>
      </c>
      <c r="Q12" s="16">
        <f t="shared" si="0"/>
        <v>0.18181818181818182</v>
      </c>
    </row>
    <row r="13" spans="1:17" x14ac:dyDescent="0.15">
      <c r="A13" s="20">
        <v>280057</v>
      </c>
      <c r="B13" s="21" t="s">
        <v>24</v>
      </c>
      <c r="C13" s="19">
        <f>VLOOKUP(A13,'[1]貼付（TKCA014）'!$J$117:$T$173,3,FALSE)</f>
        <v>3279</v>
      </c>
      <c r="D13" s="19">
        <f>VLOOKUP(A13,'[1]貼付（TKCA014）'!$J$117:$T$173,4,FALSE)</f>
        <v>300</v>
      </c>
      <c r="E13" s="15">
        <f t="shared" si="1"/>
        <v>9.1491308325709064E-2</v>
      </c>
      <c r="F13" s="19">
        <f>VLOOKUP(A13,'[1]貼付（TKCA014）'!$J$117:$T$173,5,FALSE)</f>
        <v>357</v>
      </c>
      <c r="G13" s="15">
        <f t="shared" si="2"/>
        <v>0.10887465690759378</v>
      </c>
      <c r="H13" s="15">
        <f t="shared" si="5"/>
        <v>0.20036596523330283</v>
      </c>
      <c r="I13" s="19">
        <f>VLOOKUP(A13,'[1]貼付（TKCA014）'!$J$117:$T$173,6,FALSE)</f>
        <v>2115</v>
      </c>
      <c r="J13" s="19">
        <f>VLOOKUP(A13,'[1]貼付（TKCA014）'!$J$117:$T$173,7,FALSE)</f>
        <v>402</v>
      </c>
      <c r="K13" s="15">
        <f t="shared" si="3"/>
        <v>0.1900709219858156</v>
      </c>
      <c r="L13" s="19">
        <f>VLOOKUP(A13,'[1]貼付（TKCA014）'!$J$117:$T$173,8,FALSE)</f>
        <v>2089</v>
      </c>
      <c r="M13" s="19">
        <f>VLOOKUP(A13,'[1]貼付（TKCA014）'!$J$117:$T$173,9,FALSE)</f>
        <v>374</v>
      </c>
      <c r="N13" s="15">
        <f t="shared" si="4"/>
        <v>0.17903303015797031</v>
      </c>
      <c r="O13" s="19">
        <f>VLOOKUP(A13,'[1]貼付（TKCA014）'!$J$117:$T$173,10,FALSE)</f>
        <v>1009</v>
      </c>
      <c r="P13" s="19">
        <f>VLOOKUP(A13,'[1]貼付（TKCA014）'!$J$117:$T$173,11,FALSE)</f>
        <v>221</v>
      </c>
      <c r="Q13" s="16">
        <f t="shared" si="0"/>
        <v>0.21902874132804756</v>
      </c>
    </row>
    <row r="14" spans="1:17" x14ac:dyDescent="0.15">
      <c r="A14" s="20">
        <v>280065</v>
      </c>
      <c r="B14" s="21" t="s">
        <v>25</v>
      </c>
      <c r="C14" s="19">
        <f>VLOOKUP(A14,'[1]貼付（TKCA014）'!$J$117:$T$173,3,FALSE)</f>
        <v>393</v>
      </c>
      <c r="D14" s="19">
        <f>VLOOKUP(A14,'[1]貼付（TKCA014）'!$J$117:$T$173,4,FALSE)</f>
        <v>33</v>
      </c>
      <c r="E14" s="15">
        <f t="shared" si="1"/>
        <v>8.3969465648854963E-2</v>
      </c>
      <c r="F14" s="19">
        <f>VLOOKUP(A14,'[1]貼付（TKCA014）'!$J$117:$T$173,5,FALSE)</f>
        <v>48</v>
      </c>
      <c r="G14" s="15">
        <f t="shared" si="2"/>
        <v>0.12213740458015267</v>
      </c>
      <c r="H14" s="15">
        <f t="shared" si="5"/>
        <v>0.20610687022900764</v>
      </c>
      <c r="I14" s="19">
        <f>VLOOKUP(A14,'[1]貼付（TKCA014）'!$J$117:$T$173,6,FALSE)</f>
        <v>247</v>
      </c>
      <c r="J14" s="19">
        <f>VLOOKUP(A14,'[1]貼付（TKCA014）'!$J$117:$T$173,7,FALSE)</f>
        <v>45</v>
      </c>
      <c r="K14" s="15">
        <f t="shared" si="3"/>
        <v>0.18218623481781376</v>
      </c>
      <c r="L14" s="19">
        <f>VLOOKUP(A14,'[1]貼付（TKCA014）'!$J$117:$T$173,8,FALSE)</f>
        <v>319</v>
      </c>
      <c r="M14" s="19">
        <f>VLOOKUP(A14,'[1]貼付（TKCA014）'!$J$117:$T$173,9,FALSE)</f>
        <v>49</v>
      </c>
      <c r="N14" s="15">
        <f t="shared" si="4"/>
        <v>0.15360501567398119</v>
      </c>
      <c r="O14" s="19">
        <f>VLOOKUP(A14,'[1]貼付（TKCA014）'!$J$117:$T$173,10,FALSE)</f>
        <v>146</v>
      </c>
      <c r="P14" s="19">
        <f>VLOOKUP(A14,'[1]貼付（TKCA014）'!$J$117:$T$173,11,FALSE)</f>
        <v>22</v>
      </c>
      <c r="Q14" s="16">
        <f t="shared" si="0"/>
        <v>0.15068493150684931</v>
      </c>
    </row>
    <row r="15" spans="1:17" x14ac:dyDescent="0.15">
      <c r="A15" s="20">
        <v>280073</v>
      </c>
      <c r="B15" s="21" t="s">
        <v>26</v>
      </c>
      <c r="C15" s="19">
        <f>VLOOKUP(A15,'[1]貼付（TKCA014）'!$J$117:$T$173,3,FALSE)</f>
        <v>682</v>
      </c>
      <c r="D15" s="19">
        <f>VLOOKUP(A15,'[1]貼付（TKCA014）'!$J$117:$T$173,4,FALSE)</f>
        <v>73</v>
      </c>
      <c r="E15" s="15">
        <f t="shared" si="1"/>
        <v>0.10703812316715543</v>
      </c>
      <c r="F15" s="19">
        <f>VLOOKUP(A15,'[1]貼付（TKCA014）'!$J$117:$T$173,5,FALSE)</f>
        <v>74</v>
      </c>
      <c r="G15" s="15">
        <f t="shared" si="2"/>
        <v>0.10850439882697947</v>
      </c>
      <c r="H15" s="15">
        <f t="shared" si="5"/>
        <v>0.2155425219941349</v>
      </c>
      <c r="I15" s="19">
        <f>VLOOKUP(A15,'[1]貼付（TKCA014）'!$J$117:$T$173,6,FALSE)</f>
        <v>479</v>
      </c>
      <c r="J15" s="19">
        <f>VLOOKUP(A15,'[1]貼付（TKCA014）'!$J$117:$T$173,7,FALSE)</f>
        <v>100</v>
      </c>
      <c r="K15" s="15">
        <f t="shared" si="3"/>
        <v>0.20876826722338204</v>
      </c>
      <c r="L15" s="19">
        <f>VLOOKUP(A15,'[1]貼付（TKCA014）'!$J$117:$T$173,8,FALSE)</f>
        <v>542</v>
      </c>
      <c r="M15" s="19">
        <f>VLOOKUP(A15,'[1]貼付（TKCA014）'!$J$117:$T$173,9,FALSE)</f>
        <v>100</v>
      </c>
      <c r="N15" s="15">
        <f t="shared" si="4"/>
        <v>0.18450184501845018</v>
      </c>
      <c r="O15" s="19">
        <f>VLOOKUP(A15,'[1]貼付（TKCA014）'!$J$117:$T$173,10,FALSE)</f>
        <v>86</v>
      </c>
      <c r="P15" s="19">
        <f>VLOOKUP(A15,'[1]貼付（TKCA014）'!$J$117:$T$173,11,FALSE)</f>
        <v>31</v>
      </c>
      <c r="Q15" s="16">
        <f t="shared" si="0"/>
        <v>0.36046511627906974</v>
      </c>
    </row>
    <row r="16" spans="1:17" x14ac:dyDescent="0.15">
      <c r="A16" s="20">
        <v>280081</v>
      </c>
      <c r="B16" s="21" t="s">
        <v>27</v>
      </c>
      <c r="C16" s="19">
        <f>VLOOKUP(A16,'[1]貼付（TKCA014）'!$J$117:$T$173,3,FALSE)</f>
        <v>1696</v>
      </c>
      <c r="D16" s="19">
        <f>VLOOKUP(A16,'[1]貼付（TKCA014）'!$J$117:$T$173,4,FALSE)</f>
        <v>162</v>
      </c>
      <c r="E16" s="15">
        <f t="shared" si="1"/>
        <v>9.5518867924528308E-2</v>
      </c>
      <c r="F16" s="19">
        <f>VLOOKUP(A16,'[1]貼付（TKCA014）'!$J$117:$T$173,5,FALSE)</f>
        <v>201</v>
      </c>
      <c r="G16" s="15">
        <f t="shared" si="2"/>
        <v>0.11851415094339622</v>
      </c>
      <c r="H16" s="15">
        <f t="shared" si="5"/>
        <v>0.21403301886792453</v>
      </c>
      <c r="I16" s="19">
        <f>VLOOKUP(A16,'[1]貼付（TKCA014）'!$J$117:$T$173,6,FALSE)</f>
        <v>996</v>
      </c>
      <c r="J16" s="19">
        <f>VLOOKUP(A16,'[1]貼付（TKCA014）'!$J$117:$T$173,7,FALSE)</f>
        <v>198</v>
      </c>
      <c r="K16" s="15">
        <f t="shared" si="3"/>
        <v>0.19879518072289157</v>
      </c>
      <c r="L16" s="19">
        <f>VLOOKUP(A16,'[1]貼付（TKCA014）'!$J$117:$T$173,8,FALSE)</f>
        <v>994</v>
      </c>
      <c r="M16" s="19">
        <f>VLOOKUP(A16,'[1]貼付（TKCA014）'!$J$117:$T$173,9,FALSE)</f>
        <v>164</v>
      </c>
      <c r="N16" s="15">
        <f t="shared" si="4"/>
        <v>0.16498993963782696</v>
      </c>
      <c r="O16" s="19">
        <f>VLOOKUP(A16,'[1]貼付（TKCA014）'!$J$117:$T$173,10,FALSE)</f>
        <v>165</v>
      </c>
      <c r="P16" s="19">
        <f>VLOOKUP(A16,'[1]貼付（TKCA014）'!$J$117:$T$173,11,FALSE)</f>
        <v>53</v>
      </c>
      <c r="Q16" s="16">
        <f t="shared" si="0"/>
        <v>0.32121212121212123</v>
      </c>
    </row>
    <row r="17" spans="1:17" x14ac:dyDescent="0.15">
      <c r="A17" s="20">
        <v>280099</v>
      </c>
      <c r="B17" s="21" t="s">
        <v>28</v>
      </c>
      <c r="C17" s="19">
        <f>VLOOKUP(A17,'[1]貼付（TKCA014）'!$J$117:$T$173,3,FALSE)</f>
        <v>416</v>
      </c>
      <c r="D17" s="19">
        <f>VLOOKUP(A17,'[1]貼付（TKCA014）'!$J$117:$T$173,4,FALSE)</f>
        <v>34</v>
      </c>
      <c r="E17" s="15">
        <f t="shared" si="1"/>
        <v>8.1730769230769232E-2</v>
      </c>
      <c r="F17" s="19">
        <f>VLOOKUP(A17,'[1]貼付（TKCA014）'!$J$117:$T$173,5,FALSE)</f>
        <v>34</v>
      </c>
      <c r="G17" s="15">
        <f t="shared" si="2"/>
        <v>8.1730769230769232E-2</v>
      </c>
      <c r="H17" s="15">
        <f t="shared" si="5"/>
        <v>0.16346153846153846</v>
      </c>
      <c r="I17" s="19">
        <f>VLOOKUP(A17,'[1]貼付（TKCA014）'!$J$117:$T$173,6,FALSE)</f>
        <v>213</v>
      </c>
      <c r="J17" s="19">
        <f>VLOOKUP(A17,'[1]貼付（TKCA014）'!$J$117:$T$173,7,FALSE)</f>
        <v>28</v>
      </c>
      <c r="K17" s="15">
        <f t="shared" si="3"/>
        <v>0.13145539906103287</v>
      </c>
      <c r="L17" s="19">
        <f>VLOOKUP(A17,'[1]貼付（TKCA014）'!$J$117:$T$173,8,FALSE)</f>
        <v>269</v>
      </c>
      <c r="M17" s="19">
        <f>VLOOKUP(A17,'[1]貼付（TKCA014）'!$J$117:$T$173,9,FALSE)</f>
        <v>33</v>
      </c>
      <c r="N17" s="15">
        <f t="shared" si="4"/>
        <v>0.12267657992565056</v>
      </c>
      <c r="O17" s="19">
        <f>VLOOKUP(A17,'[1]貼付（TKCA014）'!$J$117:$T$173,10,FALSE)</f>
        <v>118</v>
      </c>
      <c r="P17" s="19">
        <f>VLOOKUP(A17,'[1]貼付（TKCA014）'!$J$117:$T$173,11,FALSE)</f>
        <v>17</v>
      </c>
      <c r="Q17" s="16">
        <f t="shared" si="0"/>
        <v>0.1440677966101695</v>
      </c>
    </row>
    <row r="18" spans="1:17" x14ac:dyDescent="0.15">
      <c r="A18" s="20">
        <v>280115</v>
      </c>
      <c r="B18" s="21" t="s">
        <v>29</v>
      </c>
      <c r="C18" s="19">
        <f>VLOOKUP(A18,'[1]貼付（TKCA014）'!$J$117:$T$173,3,FALSE)</f>
        <v>2614</v>
      </c>
      <c r="D18" s="19">
        <f>VLOOKUP(A18,'[1]貼付（TKCA014）'!$J$117:$T$173,4,FALSE)</f>
        <v>222</v>
      </c>
      <c r="E18" s="15">
        <f t="shared" si="1"/>
        <v>8.4927314460596787E-2</v>
      </c>
      <c r="F18" s="19">
        <f>VLOOKUP(A18,'[1]貼付（TKCA014）'!$J$117:$T$173,5,FALSE)</f>
        <v>257</v>
      </c>
      <c r="G18" s="15">
        <f t="shared" si="2"/>
        <v>9.8316755929609798E-2</v>
      </c>
      <c r="H18" s="15">
        <f t="shared" si="5"/>
        <v>0.18324407039020657</v>
      </c>
      <c r="I18" s="19">
        <f>VLOOKUP(A18,'[1]貼付（TKCA014）'!$J$117:$T$173,6,FALSE)</f>
        <v>1381</v>
      </c>
      <c r="J18" s="19">
        <f>VLOOKUP(A18,'[1]貼付（TKCA014）'!$J$117:$T$173,7,FALSE)</f>
        <v>278</v>
      </c>
      <c r="K18" s="15">
        <f t="shared" si="3"/>
        <v>0.20130340333091962</v>
      </c>
      <c r="L18" s="19">
        <f>VLOOKUP(A18,'[1]貼付（TKCA014）'!$J$117:$T$173,8,FALSE)</f>
        <v>1487</v>
      </c>
      <c r="M18" s="19">
        <f>VLOOKUP(A18,'[1]貼付（TKCA014）'!$J$117:$T$173,9,FALSE)</f>
        <v>231</v>
      </c>
      <c r="N18" s="15">
        <f t="shared" si="4"/>
        <v>0.15534633490248823</v>
      </c>
      <c r="O18" s="19">
        <f>VLOOKUP(A18,'[1]貼付（TKCA014）'!$J$117:$T$173,10,FALSE)</f>
        <v>199</v>
      </c>
      <c r="P18" s="19">
        <f>VLOOKUP(A18,'[1]貼付（TKCA014）'!$J$117:$T$173,11,FALSE)</f>
        <v>44</v>
      </c>
      <c r="Q18" s="16">
        <f t="shared" si="0"/>
        <v>0.22110552763819097</v>
      </c>
    </row>
    <row r="19" spans="1:17" x14ac:dyDescent="0.15">
      <c r="A19" s="20">
        <v>280131</v>
      </c>
      <c r="B19" s="21" t="s">
        <v>30</v>
      </c>
      <c r="C19" s="19">
        <f>VLOOKUP(A19,'[1]貼付（TKCA014）'!$J$117:$T$173,3,FALSE)</f>
        <v>434</v>
      </c>
      <c r="D19" s="19">
        <f>VLOOKUP(A19,'[1]貼付（TKCA014）'!$J$117:$T$173,4,FALSE)</f>
        <v>41</v>
      </c>
      <c r="E19" s="15">
        <f t="shared" si="1"/>
        <v>9.4470046082949302E-2</v>
      </c>
      <c r="F19" s="19">
        <f>VLOOKUP(A19,'[1]貼付（TKCA014）'!$J$117:$T$173,5,FALSE)</f>
        <v>40</v>
      </c>
      <c r="G19" s="15">
        <f t="shared" si="2"/>
        <v>9.2165898617511524E-2</v>
      </c>
      <c r="H19" s="15">
        <f t="shared" si="5"/>
        <v>0.18663594470046083</v>
      </c>
      <c r="I19" s="19">
        <f>VLOOKUP(A19,'[1]貼付（TKCA014）'!$J$117:$T$173,6,FALSE)</f>
        <v>242</v>
      </c>
      <c r="J19" s="19">
        <f>VLOOKUP(A19,'[1]貼付（TKCA014）'!$J$117:$T$173,7,FALSE)</f>
        <v>51</v>
      </c>
      <c r="K19" s="15">
        <f t="shared" si="3"/>
        <v>0.21074380165289255</v>
      </c>
      <c r="L19" s="19">
        <f>VLOOKUP(A19,'[1]貼付（TKCA014）'!$J$117:$T$173,8,FALSE)</f>
        <v>271</v>
      </c>
      <c r="M19" s="19">
        <f>VLOOKUP(A19,'[1]貼付（TKCA014）'!$J$117:$T$173,9,FALSE)</f>
        <v>50</v>
      </c>
      <c r="N19" s="15">
        <f t="shared" si="4"/>
        <v>0.18450184501845018</v>
      </c>
      <c r="O19" s="19">
        <f>VLOOKUP(A19,'[1]貼付（TKCA014）'!$J$117:$T$173,10,FALSE)</f>
        <v>149</v>
      </c>
      <c r="P19" s="19">
        <f>VLOOKUP(A19,'[1]貼付（TKCA014）'!$J$117:$T$173,11,FALSE)</f>
        <v>36</v>
      </c>
      <c r="Q19" s="16">
        <f t="shared" si="0"/>
        <v>0.24161073825503357</v>
      </c>
    </row>
    <row r="20" spans="1:17" x14ac:dyDescent="0.15">
      <c r="A20" s="20">
        <v>280149</v>
      </c>
      <c r="B20" s="21" t="s">
        <v>31</v>
      </c>
      <c r="C20" s="19">
        <f>VLOOKUP(A20,'[1]貼付（TKCA014）'!$J$117:$T$173,3,FALSE)</f>
        <v>382</v>
      </c>
      <c r="D20" s="19">
        <f>VLOOKUP(A20,'[1]貼付（TKCA014）'!$J$117:$T$173,4,FALSE)</f>
        <v>31</v>
      </c>
      <c r="E20" s="15">
        <f t="shared" si="1"/>
        <v>8.1151832460732987E-2</v>
      </c>
      <c r="F20" s="19">
        <f>VLOOKUP(A20,'[1]貼付（TKCA014）'!$J$117:$T$173,5,FALSE)</f>
        <v>36</v>
      </c>
      <c r="G20" s="15">
        <f t="shared" si="2"/>
        <v>9.4240837696335081E-2</v>
      </c>
      <c r="H20" s="15">
        <f t="shared" si="5"/>
        <v>0.17539267015706805</v>
      </c>
      <c r="I20" s="19">
        <f>VLOOKUP(A20,'[1]貼付（TKCA014）'!$J$117:$T$173,6,FALSE)</f>
        <v>255</v>
      </c>
      <c r="J20" s="19">
        <f>VLOOKUP(A20,'[1]貼付（TKCA014）'!$J$117:$T$173,7,FALSE)</f>
        <v>47</v>
      </c>
      <c r="K20" s="15">
        <f t="shared" si="3"/>
        <v>0.18431372549019609</v>
      </c>
      <c r="L20" s="19">
        <f>VLOOKUP(A20,'[1]貼付（TKCA014）'!$J$117:$T$173,8,FALSE)</f>
        <v>258</v>
      </c>
      <c r="M20" s="19">
        <f>VLOOKUP(A20,'[1]貼付（TKCA014）'!$J$117:$T$173,9,FALSE)</f>
        <v>43</v>
      </c>
      <c r="N20" s="15">
        <f t="shared" si="4"/>
        <v>0.16666666666666666</v>
      </c>
      <c r="O20" s="19">
        <f>VLOOKUP(A20,'[1]貼付（TKCA014）'!$J$117:$T$173,10,FALSE)</f>
        <v>111</v>
      </c>
      <c r="P20" s="19">
        <f>VLOOKUP(A20,'[1]貼付（TKCA014）'!$J$117:$T$173,11,FALSE)</f>
        <v>23</v>
      </c>
      <c r="Q20" s="16">
        <f t="shared" si="0"/>
        <v>0.2072072072072072</v>
      </c>
    </row>
    <row r="21" spans="1:17" x14ac:dyDescent="0.15">
      <c r="A21" s="20">
        <v>280156</v>
      </c>
      <c r="B21" s="21" t="s">
        <v>32</v>
      </c>
      <c r="C21" s="19">
        <f>VLOOKUP(A21,'[1]貼付（TKCA014）'!$J$117:$T$173,3,FALSE)</f>
        <v>1834</v>
      </c>
      <c r="D21" s="19">
        <f>VLOOKUP(A21,'[1]貼付（TKCA014）'!$J$117:$T$173,4,FALSE)</f>
        <v>206</v>
      </c>
      <c r="E21" s="15">
        <f t="shared" si="1"/>
        <v>0.11232279171210469</v>
      </c>
      <c r="F21" s="19">
        <f>VLOOKUP(A21,'[1]貼付（TKCA014）'!$J$117:$T$173,5,FALSE)</f>
        <v>181</v>
      </c>
      <c r="G21" s="15">
        <f t="shared" si="2"/>
        <v>9.8691384950926941E-2</v>
      </c>
      <c r="H21" s="15">
        <f t="shared" si="5"/>
        <v>0.21101417666303163</v>
      </c>
      <c r="I21" s="19">
        <f>VLOOKUP(A21,'[1]貼付（TKCA014）'!$J$117:$T$173,6,FALSE)</f>
        <v>1242</v>
      </c>
      <c r="J21" s="19">
        <f>VLOOKUP(A21,'[1]貼付（TKCA014）'!$J$117:$T$173,7,FALSE)</f>
        <v>247</v>
      </c>
      <c r="K21" s="15">
        <f t="shared" si="3"/>
        <v>0.19887278582930756</v>
      </c>
      <c r="L21" s="19">
        <f>VLOOKUP(A21,'[1]貼付（TKCA014）'!$J$117:$T$173,8,FALSE)</f>
        <v>1138</v>
      </c>
      <c r="M21" s="19">
        <f>VLOOKUP(A21,'[1]貼付（TKCA014）'!$J$117:$T$173,9,FALSE)</f>
        <v>240</v>
      </c>
      <c r="N21" s="15">
        <f t="shared" si="4"/>
        <v>0.210896309314587</v>
      </c>
      <c r="O21" s="19">
        <f>VLOOKUP(A21,'[1]貼付（TKCA014）'!$J$117:$T$173,10,FALSE)</f>
        <v>114</v>
      </c>
      <c r="P21" s="19">
        <f>VLOOKUP(A21,'[1]貼付（TKCA014）'!$J$117:$T$173,11,FALSE)</f>
        <v>33</v>
      </c>
      <c r="Q21" s="16">
        <f t="shared" si="0"/>
        <v>0.28947368421052633</v>
      </c>
    </row>
    <row r="22" spans="1:17" x14ac:dyDescent="0.15">
      <c r="A22" s="20">
        <v>280164</v>
      </c>
      <c r="B22" s="21" t="s">
        <v>33</v>
      </c>
      <c r="C22" s="19">
        <f>VLOOKUP(A22,'[1]貼付（TKCA014）'!$J$117:$T$173,3,FALSE)</f>
        <v>686</v>
      </c>
      <c r="D22" s="19">
        <f>VLOOKUP(A22,'[1]貼付（TKCA014）'!$J$117:$T$173,4,FALSE)</f>
        <v>69</v>
      </c>
      <c r="E22" s="15">
        <f t="shared" si="1"/>
        <v>0.10058309037900874</v>
      </c>
      <c r="F22" s="19">
        <f>VLOOKUP(A22,'[1]貼付（TKCA014）'!$J$117:$T$173,5,FALSE)</f>
        <v>58</v>
      </c>
      <c r="G22" s="15">
        <f t="shared" si="2"/>
        <v>8.4548104956268216E-2</v>
      </c>
      <c r="H22" s="15">
        <f t="shared" si="5"/>
        <v>0.18513119533527697</v>
      </c>
      <c r="I22" s="19">
        <f>VLOOKUP(A22,'[1]貼付（TKCA014）'!$J$117:$T$173,6,FALSE)</f>
        <v>429</v>
      </c>
      <c r="J22" s="19">
        <f>VLOOKUP(A22,'[1]貼付（TKCA014）'!$J$117:$T$173,7,FALSE)</f>
        <v>72</v>
      </c>
      <c r="K22" s="15">
        <f t="shared" si="3"/>
        <v>0.16783216783216784</v>
      </c>
      <c r="L22" s="19">
        <f>VLOOKUP(A22,'[1]貼付（TKCA014）'!$J$117:$T$173,8,FALSE)</f>
        <v>511</v>
      </c>
      <c r="M22" s="19">
        <f>VLOOKUP(A22,'[1]貼付（TKCA014）'!$J$117:$T$173,9,FALSE)</f>
        <v>82</v>
      </c>
      <c r="N22" s="15">
        <f t="shared" si="4"/>
        <v>0.16046966731898238</v>
      </c>
      <c r="O22" s="19">
        <f>VLOOKUP(A22,'[1]貼付（TKCA014）'!$J$117:$T$173,10,FALSE)</f>
        <v>24</v>
      </c>
      <c r="P22" s="19">
        <f>VLOOKUP(A22,'[1]貼付（TKCA014）'!$J$117:$T$173,11,FALSE)</f>
        <v>5</v>
      </c>
      <c r="Q22" s="16">
        <f t="shared" si="0"/>
        <v>0.20833333333333334</v>
      </c>
    </row>
    <row r="23" spans="1:17" x14ac:dyDescent="0.15">
      <c r="A23" s="20">
        <v>280172</v>
      </c>
      <c r="B23" s="21" t="s">
        <v>34</v>
      </c>
      <c r="C23" s="19">
        <f>VLOOKUP(A23,'[1]貼付（TKCA014）'!$J$117:$T$173,3,FALSE)</f>
        <v>484</v>
      </c>
      <c r="D23" s="19">
        <f>VLOOKUP(A23,'[1]貼付（TKCA014）'!$J$117:$T$173,4,FALSE)</f>
        <v>43</v>
      </c>
      <c r="E23" s="15">
        <f t="shared" si="1"/>
        <v>8.8842975206611566E-2</v>
      </c>
      <c r="F23" s="19">
        <f>VLOOKUP(A23,'[1]貼付（TKCA014）'!$J$117:$T$173,5,FALSE)</f>
        <v>49</v>
      </c>
      <c r="G23" s="15">
        <f t="shared" si="2"/>
        <v>0.1012396694214876</v>
      </c>
      <c r="H23" s="15">
        <f t="shared" si="5"/>
        <v>0.19008264462809918</v>
      </c>
      <c r="I23" s="19">
        <f>VLOOKUP(A23,'[1]貼付（TKCA014）'!$J$117:$T$173,6,FALSE)</f>
        <v>359</v>
      </c>
      <c r="J23" s="19">
        <f>VLOOKUP(A23,'[1]貼付（TKCA014）'!$J$117:$T$173,7,FALSE)</f>
        <v>57</v>
      </c>
      <c r="K23" s="15">
        <f t="shared" si="3"/>
        <v>0.15877437325905291</v>
      </c>
      <c r="L23" s="19">
        <f>VLOOKUP(A23,'[1]貼付（TKCA014）'!$J$117:$T$173,8,FALSE)</f>
        <v>388</v>
      </c>
      <c r="M23" s="19">
        <f>VLOOKUP(A23,'[1]貼付（TKCA014）'!$J$117:$T$173,9,FALSE)</f>
        <v>57</v>
      </c>
      <c r="N23" s="15">
        <f t="shared" si="4"/>
        <v>0.14690721649484537</v>
      </c>
      <c r="O23" s="19">
        <f>VLOOKUP(A23,'[1]貼付（TKCA014）'!$J$117:$T$173,10,FALSE)</f>
        <v>42</v>
      </c>
      <c r="P23" s="19">
        <f>VLOOKUP(A23,'[1]貼付（TKCA014）'!$J$117:$T$173,11,FALSE)</f>
        <v>13</v>
      </c>
      <c r="Q23" s="16">
        <f t="shared" si="0"/>
        <v>0.30952380952380953</v>
      </c>
    </row>
    <row r="24" spans="1:17" x14ac:dyDescent="0.15">
      <c r="A24" s="20">
        <v>280180</v>
      </c>
      <c r="B24" s="21" t="s">
        <v>35</v>
      </c>
      <c r="C24" s="19">
        <f>VLOOKUP(A24,'[1]貼付（TKCA014）'!$J$117:$T$173,3,FALSE)</f>
        <v>1251</v>
      </c>
      <c r="D24" s="19">
        <f>VLOOKUP(A24,'[1]貼付（TKCA014）'!$J$117:$T$173,4,FALSE)</f>
        <v>96</v>
      </c>
      <c r="E24" s="15">
        <f t="shared" si="1"/>
        <v>7.6738609112709827E-2</v>
      </c>
      <c r="F24" s="19">
        <f>VLOOKUP(A24,'[1]貼付（TKCA014）'!$J$117:$T$173,5,FALSE)</f>
        <v>173</v>
      </c>
      <c r="G24" s="15">
        <f t="shared" si="2"/>
        <v>0.13828936850519585</v>
      </c>
      <c r="H24" s="15">
        <f t="shared" si="5"/>
        <v>0.21502797761790568</v>
      </c>
      <c r="I24" s="19">
        <f>VLOOKUP(A24,'[1]貼付（TKCA014）'!$J$117:$T$173,6,FALSE)</f>
        <v>706</v>
      </c>
      <c r="J24" s="19">
        <f>VLOOKUP(A24,'[1]貼付（TKCA014）'!$J$117:$T$173,7,FALSE)</f>
        <v>150</v>
      </c>
      <c r="K24" s="15">
        <f t="shared" si="3"/>
        <v>0.21246458923512748</v>
      </c>
      <c r="L24" s="19">
        <f>VLOOKUP(A24,'[1]貼付（TKCA014）'!$J$117:$T$173,8,FALSE)</f>
        <v>859</v>
      </c>
      <c r="M24" s="19">
        <f>VLOOKUP(A24,'[1]貼付（TKCA014）'!$J$117:$T$173,9,FALSE)</f>
        <v>140</v>
      </c>
      <c r="N24" s="15">
        <f t="shared" si="4"/>
        <v>0.16298020954598369</v>
      </c>
      <c r="O24" s="19">
        <f>VLOOKUP(A24,'[1]貼付（TKCA014）'!$J$117:$T$173,10,FALSE)</f>
        <v>250</v>
      </c>
      <c r="P24" s="19">
        <f>VLOOKUP(A24,'[1]貼付（TKCA014）'!$J$117:$T$173,11,FALSE)</f>
        <v>54</v>
      </c>
      <c r="Q24" s="16">
        <f t="shared" si="0"/>
        <v>0.216</v>
      </c>
    </row>
    <row r="25" spans="1:17" x14ac:dyDescent="0.15">
      <c r="A25" s="20">
        <v>280198</v>
      </c>
      <c r="B25" s="21" t="s">
        <v>36</v>
      </c>
      <c r="C25" s="19">
        <f>VLOOKUP(A25,'[1]貼付（TKCA014）'!$J$117:$T$173,3,FALSE)</f>
        <v>409</v>
      </c>
      <c r="D25" s="19">
        <f>VLOOKUP(A25,'[1]貼付（TKCA014）'!$J$117:$T$173,4,FALSE)</f>
        <v>29</v>
      </c>
      <c r="E25" s="15">
        <f t="shared" si="1"/>
        <v>7.090464547677261E-2</v>
      </c>
      <c r="F25" s="19">
        <f>VLOOKUP(A25,'[1]貼付（TKCA014）'!$J$117:$T$173,5,FALSE)</f>
        <v>43</v>
      </c>
      <c r="G25" s="15">
        <f t="shared" si="2"/>
        <v>0.10513447432762836</v>
      </c>
      <c r="H25" s="15">
        <f t="shared" si="5"/>
        <v>0.17603911980440098</v>
      </c>
      <c r="I25" s="19">
        <f>VLOOKUP(A25,'[1]貼付（TKCA014）'!$J$117:$T$173,6,FALSE)</f>
        <v>233</v>
      </c>
      <c r="J25" s="19">
        <f>VLOOKUP(A25,'[1]貼付（TKCA014）'!$J$117:$T$173,7,FALSE)</f>
        <v>38</v>
      </c>
      <c r="K25" s="15">
        <f t="shared" si="3"/>
        <v>0.1630901287553648</v>
      </c>
      <c r="L25" s="19">
        <f>VLOOKUP(A25,'[1]貼付（TKCA014）'!$J$117:$T$173,8,FALSE)</f>
        <v>262</v>
      </c>
      <c r="M25" s="19">
        <f>VLOOKUP(A25,'[1]貼付（TKCA014）'!$J$117:$T$173,9,FALSE)</f>
        <v>37</v>
      </c>
      <c r="N25" s="15">
        <f t="shared" si="4"/>
        <v>0.14122137404580154</v>
      </c>
      <c r="O25" s="19">
        <f>VLOOKUP(A25,'[1]貼付（TKCA014）'!$J$117:$T$173,10,FALSE)</f>
        <v>102</v>
      </c>
      <c r="P25" s="19">
        <f>VLOOKUP(A25,'[1]貼付（TKCA014）'!$J$117:$T$173,11,FALSE)</f>
        <v>17</v>
      </c>
      <c r="Q25" s="16">
        <f t="shared" si="0"/>
        <v>0.16666666666666666</v>
      </c>
    </row>
    <row r="26" spans="1:17" x14ac:dyDescent="0.15">
      <c r="A26" s="20">
        <v>280206</v>
      </c>
      <c r="B26" s="21" t="s">
        <v>37</v>
      </c>
      <c r="C26" s="19">
        <f>VLOOKUP(A26,'[1]貼付（TKCA014）'!$J$117:$T$173,3,FALSE)</f>
        <v>771</v>
      </c>
      <c r="D26" s="19">
        <f>VLOOKUP(A26,'[1]貼付（TKCA014）'!$J$117:$T$173,4,FALSE)</f>
        <v>62</v>
      </c>
      <c r="E26" s="15">
        <f t="shared" si="1"/>
        <v>8.0415045395590148E-2</v>
      </c>
      <c r="F26" s="19">
        <f>VLOOKUP(A26,'[1]貼付（TKCA014）'!$J$117:$T$173,5,FALSE)</f>
        <v>62</v>
      </c>
      <c r="G26" s="15">
        <f t="shared" si="2"/>
        <v>8.0415045395590148E-2</v>
      </c>
      <c r="H26" s="15">
        <f t="shared" si="5"/>
        <v>0.1608300907911803</v>
      </c>
      <c r="I26" s="19">
        <f>VLOOKUP(A26,'[1]貼付（TKCA014）'!$J$117:$T$173,6,FALSE)</f>
        <v>505</v>
      </c>
      <c r="J26" s="19">
        <f>VLOOKUP(A26,'[1]貼付（TKCA014）'!$J$117:$T$173,7,FALSE)</f>
        <v>104</v>
      </c>
      <c r="K26" s="15">
        <f t="shared" si="3"/>
        <v>0.20594059405940593</v>
      </c>
      <c r="L26" s="19">
        <f>VLOOKUP(A26,'[1]貼付（TKCA014）'!$J$117:$T$173,8,FALSE)</f>
        <v>508</v>
      </c>
      <c r="M26" s="19">
        <f>VLOOKUP(A26,'[1]貼付（TKCA014）'!$J$117:$T$173,9,FALSE)</f>
        <v>77</v>
      </c>
      <c r="N26" s="15">
        <f t="shared" si="4"/>
        <v>0.15157480314960631</v>
      </c>
      <c r="O26" s="19">
        <f>VLOOKUP(A26,'[1]貼付（TKCA014）'!$J$117:$T$173,10,FALSE)</f>
        <v>72</v>
      </c>
      <c r="P26" s="19">
        <f>VLOOKUP(A26,'[1]貼付（TKCA014）'!$J$117:$T$173,11,FALSE)</f>
        <v>19</v>
      </c>
      <c r="Q26" s="16">
        <f t="shared" si="0"/>
        <v>0.2638888888888889</v>
      </c>
    </row>
    <row r="27" spans="1:17" x14ac:dyDescent="0.15">
      <c r="A27" s="20">
        <v>280214</v>
      </c>
      <c r="B27" s="21" t="s">
        <v>38</v>
      </c>
      <c r="C27" s="19">
        <f>VLOOKUP(A27,'[1]貼付（TKCA014）'!$J$117:$T$173,3,FALSE)</f>
        <v>569</v>
      </c>
      <c r="D27" s="19">
        <f>VLOOKUP(A27,'[1]貼付（TKCA014）'!$J$117:$T$173,4,FALSE)</f>
        <v>45</v>
      </c>
      <c r="E27" s="15">
        <f t="shared" si="1"/>
        <v>7.9086115992970121E-2</v>
      </c>
      <c r="F27" s="19">
        <f>VLOOKUP(A27,'[1]貼付（TKCA014）'!$J$117:$T$173,5,FALSE)</f>
        <v>50</v>
      </c>
      <c r="G27" s="15">
        <f t="shared" si="2"/>
        <v>8.7873462214411252E-2</v>
      </c>
      <c r="H27" s="15">
        <f t="shared" si="5"/>
        <v>0.16695957820738136</v>
      </c>
      <c r="I27" s="19">
        <f>VLOOKUP(A27,'[1]貼付（TKCA014）'!$J$117:$T$173,6,FALSE)</f>
        <v>296</v>
      </c>
      <c r="J27" s="19">
        <f>VLOOKUP(A27,'[1]貼付（TKCA014）'!$J$117:$T$173,7,FALSE)</f>
        <v>54</v>
      </c>
      <c r="K27" s="15">
        <f t="shared" si="3"/>
        <v>0.18243243243243243</v>
      </c>
      <c r="L27" s="19">
        <f>VLOOKUP(A27,'[1]貼付（TKCA014）'!$J$117:$T$173,8,FALSE)</f>
        <v>315</v>
      </c>
      <c r="M27" s="19">
        <f>VLOOKUP(A27,'[1]貼付（TKCA014）'!$J$117:$T$173,9,FALSE)</f>
        <v>56</v>
      </c>
      <c r="N27" s="15">
        <f t="shared" si="4"/>
        <v>0.17777777777777778</v>
      </c>
      <c r="O27" s="19">
        <f>VLOOKUP(A27,'[1]貼付（TKCA014）'!$J$117:$T$173,10,FALSE)</f>
        <v>150</v>
      </c>
      <c r="P27" s="19">
        <f>VLOOKUP(A27,'[1]貼付（TKCA014）'!$J$117:$T$173,11,FALSE)</f>
        <v>32</v>
      </c>
      <c r="Q27" s="16">
        <f t="shared" si="0"/>
        <v>0.21333333333333335</v>
      </c>
    </row>
    <row r="28" spans="1:17" x14ac:dyDescent="0.15">
      <c r="A28" s="20">
        <v>280222</v>
      </c>
      <c r="B28" s="21" t="s">
        <v>39</v>
      </c>
      <c r="C28" s="19">
        <f>VLOOKUP(A28,'[1]貼付（TKCA014）'!$J$117:$T$173,3,FALSE)</f>
        <v>353</v>
      </c>
      <c r="D28" s="19">
        <f>VLOOKUP(A28,'[1]貼付（TKCA014）'!$J$117:$T$173,4,FALSE)</f>
        <v>26</v>
      </c>
      <c r="E28" s="15">
        <f t="shared" si="1"/>
        <v>7.3654390934844188E-2</v>
      </c>
      <c r="F28" s="19">
        <f>VLOOKUP(A28,'[1]貼付（TKCA014）'!$J$117:$T$173,5,FALSE)</f>
        <v>21</v>
      </c>
      <c r="G28" s="15">
        <f t="shared" si="2"/>
        <v>5.9490084985835696E-2</v>
      </c>
      <c r="H28" s="15">
        <f t="shared" si="5"/>
        <v>0.13314447592067988</v>
      </c>
      <c r="I28" s="19">
        <f>VLOOKUP(A28,'[1]貼付（TKCA014）'!$J$117:$T$173,6,FALSE)</f>
        <v>231</v>
      </c>
      <c r="J28" s="19">
        <f>VLOOKUP(A28,'[1]貼付（TKCA014）'!$J$117:$T$173,7,FALSE)</f>
        <v>35</v>
      </c>
      <c r="K28" s="15">
        <f t="shared" si="3"/>
        <v>0.15151515151515152</v>
      </c>
      <c r="L28" s="19">
        <f>VLOOKUP(A28,'[1]貼付（TKCA014）'!$J$117:$T$173,8,FALSE)</f>
        <v>243</v>
      </c>
      <c r="M28" s="19">
        <f>VLOOKUP(A28,'[1]貼付（TKCA014）'!$J$117:$T$173,9,FALSE)</f>
        <v>30</v>
      </c>
      <c r="N28" s="15">
        <f t="shared" si="4"/>
        <v>0.12345679012345678</v>
      </c>
      <c r="O28" s="19">
        <f>VLOOKUP(A28,'[1]貼付（TKCA014）'!$J$117:$T$173,10,FALSE)</f>
        <v>29</v>
      </c>
      <c r="P28" s="19">
        <f>VLOOKUP(A28,'[1]貼付（TKCA014）'!$J$117:$T$173,11,FALSE)</f>
        <v>9</v>
      </c>
      <c r="Q28" s="16">
        <f t="shared" si="0"/>
        <v>0.31034482758620691</v>
      </c>
    </row>
    <row r="29" spans="1:17" x14ac:dyDescent="0.15">
      <c r="A29" s="20">
        <v>280248</v>
      </c>
      <c r="B29" s="21" t="s">
        <v>40</v>
      </c>
      <c r="C29" s="19">
        <f>VLOOKUP(A29,'[1]貼付（TKCA014）'!$J$117:$T$173,3,FALSE)</f>
        <v>375</v>
      </c>
      <c r="D29" s="19">
        <f>VLOOKUP(A29,'[1]貼付（TKCA014）'!$J$117:$T$173,4,FALSE)</f>
        <v>39</v>
      </c>
      <c r="E29" s="15">
        <f t="shared" si="1"/>
        <v>0.104</v>
      </c>
      <c r="F29" s="19">
        <f>VLOOKUP(A29,'[1]貼付（TKCA014）'!$J$117:$T$173,5,FALSE)</f>
        <v>35</v>
      </c>
      <c r="G29" s="15">
        <f t="shared" si="2"/>
        <v>9.3333333333333338E-2</v>
      </c>
      <c r="H29" s="15">
        <f t="shared" si="5"/>
        <v>0.19733333333333333</v>
      </c>
      <c r="I29" s="19">
        <f>VLOOKUP(A29,'[1]貼付（TKCA014）'!$J$117:$T$173,6,FALSE)</f>
        <v>243</v>
      </c>
      <c r="J29" s="19">
        <f>VLOOKUP(A29,'[1]貼付（TKCA014）'!$J$117:$T$173,7,FALSE)</f>
        <v>35</v>
      </c>
      <c r="K29" s="15">
        <f t="shared" si="3"/>
        <v>0.1440329218106996</v>
      </c>
      <c r="L29" s="19">
        <f>VLOOKUP(A29,'[1]貼付（TKCA014）'!$J$117:$T$173,8,FALSE)</f>
        <v>255</v>
      </c>
      <c r="M29" s="19">
        <f>VLOOKUP(A29,'[1]貼付（TKCA014）'!$J$117:$T$173,9,FALSE)</f>
        <v>32</v>
      </c>
      <c r="N29" s="15">
        <f t="shared" si="4"/>
        <v>0.12549019607843137</v>
      </c>
      <c r="O29" s="19">
        <f>VLOOKUP(A29,'[1]貼付（TKCA014）'!$J$117:$T$173,10,FALSE)</f>
        <v>143</v>
      </c>
      <c r="P29" s="19">
        <f>VLOOKUP(A29,'[1]貼付（TKCA014）'!$J$117:$T$173,11,FALSE)</f>
        <v>23</v>
      </c>
      <c r="Q29" s="16">
        <f t="shared" si="0"/>
        <v>0.16083916083916083</v>
      </c>
    </row>
    <row r="30" spans="1:17" x14ac:dyDescent="0.15">
      <c r="A30" s="20">
        <v>280271</v>
      </c>
      <c r="B30" s="21" t="s">
        <v>41</v>
      </c>
      <c r="C30" s="19">
        <f>VLOOKUP(A30,'[1]貼付（TKCA014）'!$J$117:$T$173,3,FALSE)</f>
        <v>214</v>
      </c>
      <c r="D30" s="19">
        <f>VLOOKUP(A30,'[1]貼付（TKCA014）'!$J$117:$T$173,4,FALSE)</f>
        <v>19</v>
      </c>
      <c r="E30" s="15">
        <f t="shared" si="1"/>
        <v>8.8785046728971959E-2</v>
      </c>
      <c r="F30" s="19">
        <f>VLOOKUP(A30,'[1]貼付（TKCA014）'!$J$117:$T$173,5,FALSE)</f>
        <v>16</v>
      </c>
      <c r="G30" s="15">
        <f t="shared" si="2"/>
        <v>7.476635514018691E-2</v>
      </c>
      <c r="H30" s="15">
        <f t="shared" si="5"/>
        <v>0.16355140186915887</v>
      </c>
      <c r="I30" s="19">
        <f>VLOOKUP(A30,'[1]貼付（TKCA014）'!$J$117:$T$173,6,FALSE)</f>
        <v>139</v>
      </c>
      <c r="J30" s="19">
        <f>VLOOKUP(A30,'[1]貼付（TKCA014）'!$J$117:$T$173,7,FALSE)</f>
        <v>27</v>
      </c>
      <c r="K30" s="15">
        <f t="shared" si="3"/>
        <v>0.19424460431654678</v>
      </c>
      <c r="L30" s="19">
        <f>VLOOKUP(A30,'[1]貼付（TKCA014）'!$J$117:$T$173,8,FALSE)</f>
        <v>174</v>
      </c>
      <c r="M30" s="19">
        <f>VLOOKUP(A30,'[1]貼付（TKCA014）'!$J$117:$T$173,9,FALSE)</f>
        <v>24</v>
      </c>
      <c r="N30" s="15">
        <f t="shared" si="4"/>
        <v>0.13793103448275862</v>
      </c>
      <c r="O30" s="19">
        <f>VLOOKUP(A30,'[1]貼付（TKCA014）'!$J$117:$T$173,10,FALSE)</f>
        <v>77</v>
      </c>
      <c r="P30" s="19">
        <f>VLOOKUP(A30,'[1]貼付（TKCA014）'!$J$117:$T$173,11,FALSE)</f>
        <v>12</v>
      </c>
      <c r="Q30" s="16">
        <f t="shared" si="0"/>
        <v>0.15584415584415584</v>
      </c>
    </row>
    <row r="31" spans="1:17" x14ac:dyDescent="0.15">
      <c r="A31" s="20">
        <v>280313</v>
      </c>
      <c r="B31" s="21" t="s">
        <v>42</v>
      </c>
      <c r="C31" s="19">
        <f>VLOOKUP(A31,'[1]貼付（TKCA014）'!$J$117:$T$173,3,FALSE)</f>
        <v>310</v>
      </c>
      <c r="D31" s="19">
        <f>VLOOKUP(A31,'[1]貼付（TKCA014）'!$J$117:$T$173,4,FALSE)</f>
        <v>27</v>
      </c>
      <c r="E31" s="15">
        <f t="shared" si="1"/>
        <v>8.7096774193548387E-2</v>
      </c>
      <c r="F31" s="19">
        <f>VLOOKUP(A31,'[1]貼付（TKCA014）'!$J$117:$T$173,5,FALSE)</f>
        <v>36</v>
      </c>
      <c r="G31" s="15">
        <f t="shared" si="2"/>
        <v>0.11612903225806452</v>
      </c>
      <c r="H31" s="15">
        <f t="shared" si="5"/>
        <v>0.20322580645161289</v>
      </c>
      <c r="I31" s="19">
        <f>VLOOKUP(A31,'[1]貼付（TKCA014）'!$J$117:$T$173,6,FALSE)</f>
        <v>222</v>
      </c>
      <c r="J31" s="19">
        <f>VLOOKUP(A31,'[1]貼付（TKCA014）'!$J$117:$T$173,7,FALSE)</f>
        <v>38</v>
      </c>
      <c r="K31" s="15">
        <f t="shared" si="3"/>
        <v>0.17117117117117117</v>
      </c>
      <c r="L31" s="19">
        <f>VLOOKUP(A31,'[1]貼付（TKCA014）'!$J$117:$T$173,8,FALSE)</f>
        <v>222</v>
      </c>
      <c r="M31" s="19">
        <f>VLOOKUP(A31,'[1]貼付（TKCA014）'!$J$117:$T$173,9,FALSE)</f>
        <v>32</v>
      </c>
      <c r="N31" s="15">
        <f t="shared" si="4"/>
        <v>0.14414414414414414</v>
      </c>
      <c r="O31" s="19">
        <f>VLOOKUP(A31,'[1]貼付（TKCA014）'!$J$117:$T$173,10,FALSE)</f>
        <v>71</v>
      </c>
      <c r="P31" s="19">
        <f>VLOOKUP(A31,'[1]貼付（TKCA014）'!$J$117:$T$173,11,FALSE)</f>
        <v>17</v>
      </c>
      <c r="Q31" s="16">
        <f t="shared" si="0"/>
        <v>0.23943661971830985</v>
      </c>
    </row>
    <row r="32" spans="1:17" x14ac:dyDescent="0.15">
      <c r="A32" s="20">
        <v>280321</v>
      </c>
      <c r="B32" s="21" t="s">
        <v>43</v>
      </c>
      <c r="C32" s="19">
        <f>VLOOKUP(A32,'[1]貼付（TKCA014）'!$J$117:$T$173,3,FALSE)</f>
        <v>293</v>
      </c>
      <c r="D32" s="19">
        <f>VLOOKUP(A32,'[1]貼付（TKCA014）'!$J$117:$T$173,4,FALSE)</f>
        <v>25</v>
      </c>
      <c r="E32" s="15">
        <f t="shared" si="1"/>
        <v>8.5324232081911269E-2</v>
      </c>
      <c r="F32" s="19">
        <f>VLOOKUP(A32,'[1]貼付（TKCA014）'!$J$117:$T$173,5,FALSE)</f>
        <v>30</v>
      </c>
      <c r="G32" s="15">
        <f t="shared" si="2"/>
        <v>0.10238907849829351</v>
      </c>
      <c r="H32" s="15">
        <f t="shared" si="5"/>
        <v>0.18771331058020477</v>
      </c>
      <c r="I32" s="19">
        <f>VLOOKUP(A32,'[1]貼付（TKCA014）'!$J$117:$T$173,6,FALSE)</f>
        <v>185</v>
      </c>
      <c r="J32" s="19">
        <f>VLOOKUP(A32,'[1]貼付（TKCA014）'!$J$117:$T$173,7,FALSE)</f>
        <v>39</v>
      </c>
      <c r="K32" s="15">
        <f t="shared" si="3"/>
        <v>0.21081081081081082</v>
      </c>
      <c r="L32" s="19">
        <f>VLOOKUP(A32,'[1]貼付（TKCA014）'!$J$117:$T$173,8,FALSE)</f>
        <v>179</v>
      </c>
      <c r="M32" s="19">
        <f>VLOOKUP(A32,'[1]貼付（TKCA014）'!$J$117:$T$173,9,FALSE)</f>
        <v>29</v>
      </c>
      <c r="N32" s="15">
        <f t="shared" si="4"/>
        <v>0.16201117318435754</v>
      </c>
      <c r="O32" s="19">
        <f>VLOOKUP(A32,'[1]貼付（TKCA014）'!$J$117:$T$173,10,FALSE)</f>
        <v>52</v>
      </c>
      <c r="P32" s="19">
        <f>VLOOKUP(A32,'[1]貼付（TKCA014）'!$J$117:$T$173,11,FALSE)</f>
        <v>10</v>
      </c>
      <c r="Q32" s="16">
        <f t="shared" si="0"/>
        <v>0.19230769230769232</v>
      </c>
    </row>
    <row r="33" spans="1:17" x14ac:dyDescent="0.15">
      <c r="A33" s="20">
        <v>280370</v>
      </c>
      <c r="B33" s="21" t="s">
        <v>44</v>
      </c>
      <c r="C33" s="19">
        <f>VLOOKUP(A33,'[1]貼付（TKCA014）'!$J$117:$T$173,3,FALSE)</f>
        <v>206</v>
      </c>
      <c r="D33" s="19">
        <f>VLOOKUP(A33,'[1]貼付（TKCA014）'!$J$117:$T$173,4,FALSE)</f>
        <v>14</v>
      </c>
      <c r="E33" s="15">
        <f t="shared" si="1"/>
        <v>6.7961165048543687E-2</v>
      </c>
      <c r="F33" s="19">
        <f>VLOOKUP(A33,'[1]貼付（TKCA014）'!$J$117:$T$173,5,FALSE)</f>
        <v>29</v>
      </c>
      <c r="G33" s="15">
        <f t="shared" si="2"/>
        <v>0.14077669902912621</v>
      </c>
      <c r="H33" s="15">
        <f t="shared" si="5"/>
        <v>0.20873786407766989</v>
      </c>
      <c r="I33" s="19">
        <f>VLOOKUP(A33,'[1]貼付（TKCA014）'!$J$117:$T$173,6,FALSE)</f>
        <v>103</v>
      </c>
      <c r="J33" s="19">
        <f>VLOOKUP(A33,'[1]貼付（TKCA014）'!$J$117:$T$173,7,FALSE)</f>
        <v>24</v>
      </c>
      <c r="K33" s="15">
        <f t="shared" si="3"/>
        <v>0.23300970873786409</v>
      </c>
      <c r="L33" s="19">
        <f>VLOOKUP(A33,'[1]貼付（TKCA014）'!$J$117:$T$173,8,FALSE)</f>
        <v>131</v>
      </c>
      <c r="M33" s="19">
        <f>VLOOKUP(A33,'[1]貼付（TKCA014）'!$J$117:$T$173,9,FALSE)</f>
        <v>27</v>
      </c>
      <c r="N33" s="15">
        <f t="shared" si="4"/>
        <v>0.20610687022900764</v>
      </c>
      <c r="O33" s="19">
        <f>VLOOKUP(A33,'[1]貼付（TKCA014）'!$J$117:$T$173,10,FALSE)</f>
        <v>60</v>
      </c>
      <c r="P33" s="19">
        <f>VLOOKUP(A33,'[1]貼付（TKCA014）'!$J$117:$T$173,11,FALSE)</f>
        <v>9</v>
      </c>
      <c r="Q33" s="16">
        <f t="shared" si="0"/>
        <v>0.15</v>
      </c>
    </row>
    <row r="34" spans="1:17" x14ac:dyDescent="0.15">
      <c r="A34" s="20">
        <v>280396</v>
      </c>
      <c r="B34" s="21" t="s">
        <v>45</v>
      </c>
      <c r="C34" s="19">
        <f>VLOOKUP(A34,'[1]貼付（TKCA014）'!$J$117:$T$173,3,FALSE)</f>
        <v>167</v>
      </c>
      <c r="D34" s="19">
        <f>VLOOKUP(A34,'[1]貼付（TKCA014）'!$J$117:$T$173,4,FALSE)</f>
        <v>16</v>
      </c>
      <c r="E34" s="15">
        <f t="shared" si="1"/>
        <v>9.580838323353294E-2</v>
      </c>
      <c r="F34" s="19">
        <f>VLOOKUP(A34,'[1]貼付（TKCA014）'!$J$117:$T$173,5,FALSE)</f>
        <v>15</v>
      </c>
      <c r="G34" s="15">
        <f t="shared" si="2"/>
        <v>8.9820359281437126E-2</v>
      </c>
      <c r="H34" s="15">
        <f t="shared" si="5"/>
        <v>0.18562874251497005</v>
      </c>
      <c r="I34" s="19">
        <f>VLOOKUP(A34,'[1]貼付（TKCA014）'!$J$117:$T$173,6,FALSE)</f>
        <v>114</v>
      </c>
      <c r="J34" s="19">
        <f>VLOOKUP(A34,'[1]貼付（TKCA014）'!$J$117:$T$173,7,FALSE)</f>
        <v>20</v>
      </c>
      <c r="K34" s="15">
        <f t="shared" si="3"/>
        <v>0.17543859649122806</v>
      </c>
      <c r="L34" s="19">
        <f>VLOOKUP(A34,'[1]貼付（TKCA014）'!$J$117:$T$173,8,FALSE)</f>
        <v>120</v>
      </c>
      <c r="M34" s="19">
        <f>VLOOKUP(A34,'[1]貼付（TKCA014）'!$J$117:$T$173,9,FALSE)</f>
        <v>18</v>
      </c>
      <c r="N34" s="15">
        <f t="shared" si="4"/>
        <v>0.15</v>
      </c>
      <c r="O34" s="19">
        <f>VLOOKUP(A34,'[1]貼付（TKCA014）'!$J$117:$T$173,10,FALSE)</f>
        <v>20</v>
      </c>
      <c r="P34" s="19">
        <f>VLOOKUP(A34,'[1]貼付（TKCA014）'!$J$117:$T$173,11,FALSE)</f>
        <v>5</v>
      </c>
      <c r="Q34" s="16">
        <f t="shared" si="0"/>
        <v>0.25</v>
      </c>
    </row>
    <row r="35" spans="1:17" x14ac:dyDescent="0.15">
      <c r="A35" s="20">
        <v>280404</v>
      </c>
      <c r="B35" s="21" t="s">
        <v>46</v>
      </c>
      <c r="C35" s="19">
        <f>VLOOKUP(A35,'[1]貼付（TKCA014）'!$J$117:$T$173,3,FALSE)</f>
        <v>121</v>
      </c>
      <c r="D35" s="19">
        <f>VLOOKUP(A35,'[1]貼付（TKCA014）'!$J$117:$T$173,4,FALSE)</f>
        <v>8</v>
      </c>
      <c r="E35" s="15">
        <f t="shared" si="1"/>
        <v>6.6115702479338845E-2</v>
      </c>
      <c r="F35" s="19">
        <f>VLOOKUP(A35,'[1]貼付（TKCA014）'!$J$117:$T$173,5,FALSE)</f>
        <v>9</v>
      </c>
      <c r="G35" s="15">
        <f t="shared" si="2"/>
        <v>7.43801652892562E-2</v>
      </c>
      <c r="H35" s="15">
        <f t="shared" si="5"/>
        <v>0.14049586776859505</v>
      </c>
      <c r="I35" s="19">
        <f>VLOOKUP(A35,'[1]貼付（TKCA014）'!$J$117:$T$173,6,FALSE)</f>
        <v>78</v>
      </c>
      <c r="J35" s="19">
        <f>VLOOKUP(A35,'[1]貼付（TKCA014）'!$J$117:$T$173,7,FALSE)</f>
        <v>15</v>
      </c>
      <c r="K35" s="15">
        <f t="shared" si="3"/>
        <v>0.19230769230769232</v>
      </c>
      <c r="L35" s="19">
        <f>VLOOKUP(A35,'[1]貼付（TKCA014）'!$J$117:$T$173,8,FALSE)</f>
        <v>74</v>
      </c>
      <c r="M35" s="19">
        <f>VLOOKUP(A35,'[1]貼付（TKCA014）'!$J$117:$T$173,9,FALSE)</f>
        <v>10</v>
      </c>
      <c r="N35" s="15">
        <f t="shared" si="4"/>
        <v>0.13513513513513514</v>
      </c>
      <c r="O35" s="19">
        <f>VLOOKUP(A35,'[1]貼付（TKCA014）'!$J$117:$T$173,10,FALSE)</f>
        <v>42</v>
      </c>
      <c r="P35" s="19">
        <f>VLOOKUP(A35,'[1]貼付（TKCA014）'!$J$117:$T$173,11,FALSE)</f>
        <v>7</v>
      </c>
      <c r="Q35" s="16">
        <f t="shared" si="0"/>
        <v>0.16666666666666666</v>
      </c>
    </row>
    <row r="36" spans="1:17" x14ac:dyDescent="0.15">
      <c r="A36" s="20">
        <v>280420</v>
      </c>
      <c r="B36" s="21" t="s">
        <v>47</v>
      </c>
      <c r="C36" s="19">
        <f>VLOOKUP(A36,'[1]貼付（TKCA014）'!$J$117:$T$173,3,FALSE)</f>
        <v>242</v>
      </c>
      <c r="D36" s="19">
        <f>VLOOKUP(A36,'[1]貼付（TKCA014）'!$J$117:$T$173,4,FALSE)</f>
        <v>33</v>
      </c>
      <c r="E36" s="15">
        <f t="shared" si="1"/>
        <v>0.13636363636363635</v>
      </c>
      <c r="F36" s="19">
        <f>VLOOKUP(A36,'[1]貼付（TKCA014）'!$J$117:$T$173,5,FALSE)</f>
        <v>17</v>
      </c>
      <c r="G36" s="15">
        <f t="shared" si="2"/>
        <v>7.0247933884297523E-2</v>
      </c>
      <c r="H36" s="15">
        <f t="shared" si="5"/>
        <v>0.20661157024793389</v>
      </c>
      <c r="I36" s="19">
        <f>VLOOKUP(A36,'[1]貼付（TKCA014）'!$J$117:$T$173,6,FALSE)</f>
        <v>142</v>
      </c>
      <c r="J36" s="19">
        <f>VLOOKUP(A36,'[1]貼付（TKCA014）'!$J$117:$T$173,7,FALSE)</f>
        <v>21</v>
      </c>
      <c r="K36" s="15">
        <f t="shared" si="3"/>
        <v>0.14788732394366197</v>
      </c>
      <c r="L36" s="19">
        <f>VLOOKUP(A36,'[1]貼付（TKCA014）'!$J$117:$T$173,8,FALSE)</f>
        <v>175</v>
      </c>
      <c r="M36" s="19">
        <f>VLOOKUP(A36,'[1]貼付（TKCA014）'!$J$117:$T$173,9,FALSE)</f>
        <v>25</v>
      </c>
      <c r="N36" s="15">
        <f t="shared" si="4"/>
        <v>0.14285714285714285</v>
      </c>
      <c r="O36" s="19">
        <f>VLOOKUP(A36,'[1]貼付（TKCA014）'!$J$117:$T$173,10,FALSE)</f>
        <v>41</v>
      </c>
      <c r="P36" s="19">
        <f>VLOOKUP(A36,'[1]貼付（TKCA014）'!$J$117:$T$173,11,FALSE)</f>
        <v>9</v>
      </c>
      <c r="Q36" s="16">
        <f t="shared" si="0"/>
        <v>0.21951219512195122</v>
      </c>
    </row>
    <row r="37" spans="1:17" x14ac:dyDescent="0.15">
      <c r="A37" s="20">
        <v>280438</v>
      </c>
      <c r="B37" s="21" t="s">
        <v>48</v>
      </c>
      <c r="C37" s="19">
        <f>VLOOKUP(A37,'[1]貼付（TKCA014）'!$J$117:$T$173,3,FALSE)</f>
        <v>772</v>
      </c>
      <c r="D37" s="19">
        <f>VLOOKUP(A37,'[1]貼付（TKCA014）'!$J$117:$T$173,4,FALSE)</f>
        <v>79</v>
      </c>
      <c r="E37" s="15">
        <f t="shared" si="1"/>
        <v>0.10233160621761658</v>
      </c>
      <c r="F37" s="19">
        <f>VLOOKUP(A37,'[1]貼付（TKCA014）'!$J$117:$T$173,5,FALSE)</f>
        <v>78</v>
      </c>
      <c r="G37" s="15">
        <f t="shared" si="2"/>
        <v>0.10103626943005181</v>
      </c>
      <c r="H37" s="15">
        <f t="shared" si="5"/>
        <v>0.20336787564766839</v>
      </c>
      <c r="I37" s="19">
        <f>VLOOKUP(A37,'[1]貼付（TKCA014）'!$J$117:$T$173,6,FALSE)</f>
        <v>440</v>
      </c>
      <c r="J37" s="19">
        <f>VLOOKUP(A37,'[1]貼付（TKCA014）'!$J$117:$T$173,7,FALSE)</f>
        <v>82</v>
      </c>
      <c r="K37" s="15">
        <f t="shared" si="3"/>
        <v>0.18636363636363637</v>
      </c>
      <c r="L37" s="19">
        <f>VLOOKUP(A37,'[1]貼付（TKCA014）'!$J$117:$T$173,8,FALSE)</f>
        <v>483</v>
      </c>
      <c r="M37" s="19">
        <f>VLOOKUP(A37,'[1]貼付（TKCA014）'!$J$117:$T$173,9,FALSE)</f>
        <v>80</v>
      </c>
      <c r="N37" s="15">
        <f t="shared" si="4"/>
        <v>0.16563146997929606</v>
      </c>
      <c r="O37" s="19">
        <f>VLOOKUP(A37,'[1]貼付（TKCA014）'!$J$117:$T$173,10,FALSE)</f>
        <v>278</v>
      </c>
      <c r="P37" s="19">
        <f>VLOOKUP(A37,'[1]貼付（TKCA014）'!$J$117:$T$173,11,FALSE)</f>
        <v>48</v>
      </c>
      <c r="Q37" s="16">
        <f t="shared" si="0"/>
        <v>0.17266187050359713</v>
      </c>
    </row>
    <row r="38" spans="1:17" x14ac:dyDescent="0.15">
      <c r="A38" s="20">
        <v>280453</v>
      </c>
      <c r="B38" s="21" t="s">
        <v>49</v>
      </c>
      <c r="C38" s="19">
        <f>VLOOKUP(A38,'[1]貼付（TKCA014）'!$J$117:$T$173,3,FALSE)</f>
        <v>246</v>
      </c>
      <c r="D38" s="19">
        <f>VLOOKUP(A38,'[1]貼付（TKCA014）'!$J$117:$T$173,4,FALSE)</f>
        <v>13</v>
      </c>
      <c r="E38" s="15">
        <f t="shared" si="1"/>
        <v>5.2845528455284556E-2</v>
      </c>
      <c r="F38" s="19">
        <f>VLOOKUP(A38,'[1]貼付（TKCA014）'!$J$117:$T$173,5,FALSE)</f>
        <v>32</v>
      </c>
      <c r="G38" s="15">
        <f t="shared" si="2"/>
        <v>0.13008130081300814</v>
      </c>
      <c r="H38" s="15">
        <f t="shared" si="5"/>
        <v>0.18292682926829268</v>
      </c>
      <c r="I38" s="19">
        <f>VLOOKUP(A38,'[1]貼付（TKCA014）'!$J$117:$T$173,6,FALSE)</f>
        <v>111</v>
      </c>
      <c r="J38" s="19">
        <f>VLOOKUP(A38,'[1]貼付（TKCA014）'!$J$117:$T$173,7,FALSE)</f>
        <v>27</v>
      </c>
      <c r="K38" s="15">
        <f t="shared" si="3"/>
        <v>0.24324324324324326</v>
      </c>
      <c r="L38" s="19">
        <f>VLOOKUP(A38,'[1]貼付（TKCA014）'!$J$117:$T$173,8,FALSE)</f>
        <v>110</v>
      </c>
      <c r="M38" s="19">
        <f>VLOOKUP(A38,'[1]貼付（TKCA014）'!$J$117:$T$173,9,FALSE)</f>
        <v>20</v>
      </c>
      <c r="N38" s="15">
        <f t="shared" si="4"/>
        <v>0.18181818181818182</v>
      </c>
      <c r="O38" s="19">
        <f>VLOOKUP(A38,'[1]貼付（TKCA014）'!$J$117:$T$173,10,FALSE)</f>
        <v>69</v>
      </c>
      <c r="P38" s="19">
        <f>VLOOKUP(A38,'[1]貼付（TKCA014）'!$J$117:$T$173,11,FALSE)</f>
        <v>14</v>
      </c>
      <c r="Q38" s="16">
        <f t="shared" si="0"/>
        <v>0.20289855072463769</v>
      </c>
    </row>
    <row r="39" spans="1:17" x14ac:dyDescent="0.15">
      <c r="A39" s="20">
        <v>280461</v>
      </c>
      <c r="B39" s="21" t="s">
        <v>50</v>
      </c>
      <c r="C39" s="19">
        <f>VLOOKUP(A39,'[1]貼付（TKCA014）'!$J$117:$T$173,3,FALSE)</f>
        <v>149</v>
      </c>
      <c r="D39" s="19">
        <f>VLOOKUP(A39,'[1]貼付（TKCA014）'!$J$117:$T$173,4,FALSE)</f>
        <v>6</v>
      </c>
      <c r="E39" s="15">
        <f t="shared" si="1"/>
        <v>4.0268456375838924E-2</v>
      </c>
      <c r="F39" s="19">
        <f>VLOOKUP(A39,'[1]貼付（TKCA014）'!$J$117:$T$173,5,FALSE)</f>
        <v>22</v>
      </c>
      <c r="G39" s="15">
        <f t="shared" si="2"/>
        <v>0.1476510067114094</v>
      </c>
      <c r="H39" s="15">
        <f t="shared" si="5"/>
        <v>0.18791946308724833</v>
      </c>
      <c r="I39" s="19">
        <f>VLOOKUP(A39,'[1]貼付（TKCA014）'!$J$117:$T$173,6,FALSE)</f>
        <v>65</v>
      </c>
      <c r="J39" s="19">
        <f>VLOOKUP(A39,'[1]貼付（TKCA014）'!$J$117:$T$173,7,FALSE)</f>
        <v>10</v>
      </c>
      <c r="K39" s="15">
        <f t="shared" si="3"/>
        <v>0.15384615384615385</v>
      </c>
      <c r="L39" s="19">
        <f>VLOOKUP(A39,'[1]貼付（TKCA014）'!$J$117:$T$173,8,FALSE)</f>
        <v>88</v>
      </c>
      <c r="M39" s="19">
        <f>VLOOKUP(A39,'[1]貼付（TKCA014）'!$J$117:$T$173,9,FALSE)</f>
        <v>21</v>
      </c>
      <c r="N39" s="15">
        <f t="shared" si="4"/>
        <v>0.23863636363636365</v>
      </c>
      <c r="O39" s="19">
        <f>VLOOKUP(A39,'[1]貼付（TKCA014）'!$J$117:$T$173,10,FALSE)</f>
        <v>27</v>
      </c>
      <c r="P39" s="19">
        <f>VLOOKUP(A39,'[1]貼付（TKCA014）'!$J$117:$T$173,11,FALSE)</f>
        <v>9</v>
      </c>
      <c r="Q39" s="16">
        <f t="shared" si="0"/>
        <v>0.33333333333333331</v>
      </c>
    </row>
    <row r="40" spans="1:17" x14ac:dyDescent="0.15">
      <c r="A40" s="20">
        <v>280503</v>
      </c>
      <c r="B40" s="21" t="s">
        <v>51</v>
      </c>
      <c r="C40" s="19">
        <f>VLOOKUP(A40,'[1]貼付（TKCA014）'!$J$117:$T$173,3,FALSE)</f>
        <v>467</v>
      </c>
      <c r="D40" s="19">
        <f>VLOOKUP(A40,'[1]貼付（TKCA014）'!$J$117:$T$173,4,FALSE)</f>
        <v>47</v>
      </c>
      <c r="E40" s="15">
        <f t="shared" si="1"/>
        <v>0.1006423982869379</v>
      </c>
      <c r="F40" s="19">
        <f>VLOOKUP(A40,'[1]貼付（TKCA014）'!$J$117:$T$173,5,FALSE)</f>
        <v>42</v>
      </c>
      <c r="G40" s="15">
        <f t="shared" si="2"/>
        <v>8.9935760171306209E-2</v>
      </c>
      <c r="H40" s="15">
        <f t="shared" si="5"/>
        <v>0.19057815845824411</v>
      </c>
      <c r="I40" s="19">
        <f>VLOOKUP(A40,'[1]貼付（TKCA014）'!$J$117:$T$173,6,FALSE)</f>
        <v>233</v>
      </c>
      <c r="J40" s="19">
        <f>VLOOKUP(A40,'[1]貼付（TKCA014）'!$J$117:$T$173,7,FALSE)</f>
        <v>31</v>
      </c>
      <c r="K40" s="15">
        <f t="shared" si="3"/>
        <v>0.13304721030042918</v>
      </c>
      <c r="L40" s="19">
        <f>VLOOKUP(A40,'[1]貼付（TKCA014）'!$J$117:$T$173,8,FALSE)</f>
        <v>307</v>
      </c>
      <c r="M40" s="19">
        <f>VLOOKUP(A40,'[1]貼付（TKCA014）'!$J$117:$T$173,9,FALSE)</f>
        <v>50</v>
      </c>
      <c r="N40" s="15">
        <f t="shared" si="4"/>
        <v>0.16286644951140064</v>
      </c>
      <c r="O40" s="19">
        <f>VLOOKUP(A40,'[1]貼付（TKCA014）'!$J$117:$T$173,10,FALSE)</f>
        <v>168</v>
      </c>
      <c r="P40" s="19">
        <f>VLOOKUP(A40,'[1]貼付（TKCA014）'!$J$117:$T$173,11,FALSE)</f>
        <v>36</v>
      </c>
      <c r="Q40" s="16">
        <f t="shared" si="0"/>
        <v>0.21428571428571427</v>
      </c>
    </row>
    <row r="41" spans="1:17" x14ac:dyDescent="0.15">
      <c r="A41" s="20">
        <v>280578</v>
      </c>
      <c r="B41" s="21" t="s">
        <v>52</v>
      </c>
      <c r="C41" s="19">
        <f>VLOOKUP(A41,'[1]貼付（TKCA014）'!$J$117:$T$173,3,FALSE)</f>
        <v>221</v>
      </c>
      <c r="D41" s="19">
        <f>VLOOKUP(A41,'[1]貼付（TKCA014）'!$J$117:$T$173,4,FALSE)</f>
        <v>19</v>
      </c>
      <c r="E41" s="15">
        <f t="shared" si="1"/>
        <v>8.5972850678733032E-2</v>
      </c>
      <c r="F41" s="19">
        <f>VLOOKUP(A41,'[1]貼付（TKCA014）'!$J$117:$T$173,5,FALSE)</f>
        <v>19</v>
      </c>
      <c r="G41" s="15">
        <f t="shared" si="2"/>
        <v>8.5972850678733032E-2</v>
      </c>
      <c r="H41" s="15">
        <f t="shared" si="5"/>
        <v>0.17194570135746606</v>
      </c>
      <c r="I41" s="19">
        <f>VLOOKUP(A41,'[1]貼付（TKCA014）'!$J$117:$T$173,6,FALSE)</f>
        <v>152</v>
      </c>
      <c r="J41" s="19">
        <f>VLOOKUP(A41,'[1]貼付（TKCA014）'!$J$117:$T$173,7,FALSE)</f>
        <v>28</v>
      </c>
      <c r="K41" s="15">
        <f t="shared" si="3"/>
        <v>0.18421052631578946</v>
      </c>
      <c r="L41" s="19">
        <f>VLOOKUP(A41,'[1]貼付（TKCA014）'!$J$117:$T$173,8,FALSE)</f>
        <v>176</v>
      </c>
      <c r="M41" s="19">
        <f>VLOOKUP(A41,'[1]貼付（TKCA014）'!$J$117:$T$173,9,FALSE)</f>
        <v>27</v>
      </c>
      <c r="N41" s="15">
        <f t="shared" si="4"/>
        <v>0.15340909090909091</v>
      </c>
      <c r="O41" s="19">
        <f>VLOOKUP(A41,'[1]貼付（TKCA014）'!$J$117:$T$173,10,FALSE)</f>
        <v>62</v>
      </c>
      <c r="P41" s="19">
        <f>VLOOKUP(A41,'[1]貼付（TKCA014）'!$J$117:$T$173,11,FALSE)</f>
        <v>14</v>
      </c>
      <c r="Q41" s="16">
        <f t="shared" si="0"/>
        <v>0.22580645161290322</v>
      </c>
    </row>
    <row r="42" spans="1:17" x14ac:dyDescent="0.15">
      <c r="A42" s="20">
        <v>280628</v>
      </c>
      <c r="B42" s="21" t="s">
        <v>53</v>
      </c>
      <c r="C42" s="19">
        <f>VLOOKUP(A42,'[1]貼付（TKCA014）'!$J$117:$T$173,3,FALSE)</f>
        <v>188</v>
      </c>
      <c r="D42" s="19">
        <f>VLOOKUP(A42,'[1]貼付（TKCA014）'!$J$117:$T$173,4,FALSE)</f>
        <v>11</v>
      </c>
      <c r="E42" s="15">
        <f t="shared" si="1"/>
        <v>5.8510638297872342E-2</v>
      </c>
      <c r="F42" s="19">
        <f>VLOOKUP(A42,'[1]貼付（TKCA014）'!$J$117:$T$173,5,FALSE)</f>
        <v>15</v>
      </c>
      <c r="G42" s="15">
        <f t="shared" si="2"/>
        <v>7.9787234042553196E-2</v>
      </c>
      <c r="H42" s="15">
        <f t="shared" si="5"/>
        <v>0.13829787234042554</v>
      </c>
      <c r="I42" s="19">
        <f>VLOOKUP(A42,'[1]貼付（TKCA014）'!$J$117:$T$173,6,FALSE)</f>
        <v>118</v>
      </c>
      <c r="J42" s="19">
        <f>VLOOKUP(A42,'[1]貼付（TKCA014）'!$J$117:$T$173,7,FALSE)</f>
        <v>16</v>
      </c>
      <c r="K42" s="15">
        <f t="shared" si="3"/>
        <v>0.13559322033898305</v>
      </c>
      <c r="L42" s="19">
        <f>VLOOKUP(A42,'[1]貼付（TKCA014）'!$J$117:$T$173,8,FALSE)</f>
        <v>140</v>
      </c>
      <c r="M42" s="19">
        <f>VLOOKUP(A42,'[1]貼付（TKCA014）'!$J$117:$T$173,9,FALSE)</f>
        <v>23</v>
      </c>
      <c r="N42" s="15">
        <f t="shared" si="4"/>
        <v>0.16428571428571428</v>
      </c>
      <c r="O42" s="19">
        <f>VLOOKUP(A42,'[1]貼付（TKCA014）'!$J$117:$T$173,10,FALSE)</f>
        <v>5</v>
      </c>
      <c r="P42" s="19">
        <f>VLOOKUP(A42,'[1]貼付（TKCA014）'!$J$117:$T$173,11,FALSE)</f>
        <v>2</v>
      </c>
      <c r="Q42" s="16">
        <f t="shared" si="0"/>
        <v>0.4</v>
      </c>
    </row>
    <row r="43" spans="1:17" x14ac:dyDescent="0.15">
      <c r="A43" s="20">
        <v>280651</v>
      </c>
      <c r="B43" s="21" t="s">
        <v>54</v>
      </c>
      <c r="C43" s="19">
        <f>VLOOKUP(A43,'[1]貼付（TKCA014）'!$J$117:$T$173,3,FALSE)</f>
        <v>247</v>
      </c>
      <c r="D43" s="19">
        <f>VLOOKUP(A43,'[1]貼付（TKCA014）'!$J$117:$T$173,4,FALSE)</f>
        <v>21</v>
      </c>
      <c r="E43" s="15">
        <f t="shared" si="1"/>
        <v>8.5020242914979755E-2</v>
      </c>
      <c r="F43" s="19">
        <f>VLOOKUP(A43,'[1]貼付（TKCA014）'!$J$117:$T$173,5,FALSE)</f>
        <v>13</v>
      </c>
      <c r="G43" s="15">
        <f t="shared" si="2"/>
        <v>5.2631578947368418E-2</v>
      </c>
      <c r="H43" s="15">
        <f t="shared" si="5"/>
        <v>0.13765182186234817</v>
      </c>
      <c r="I43" s="19">
        <f>VLOOKUP(A43,'[1]貼付（TKCA014）'!$J$117:$T$173,6,FALSE)</f>
        <v>178</v>
      </c>
      <c r="J43" s="19">
        <f>VLOOKUP(A43,'[1]貼付（TKCA014）'!$J$117:$T$173,7,FALSE)</f>
        <v>26</v>
      </c>
      <c r="K43" s="15">
        <f t="shared" si="3"/>
        <v>0.14606741573033707</v>
      </c>
      <c r="L43" s="19">
        <f>VLOOKUP(A43,'[1]貼付（TKCA014）'!$J$117:$T$173,8,FALSE)</f>
        <v>197</v>
      </c>
      <c r="M43" s="19">
        <f>VLOOKUP(A43,'[1]貼付（TKCA014）'!$J$117:$T$173,9,FALSE)</f>
        <v>26</v>
      </c>
      <c r="N43" s="15">
        <f t="shared" si="4"/>
        <v>0.13197969543147209</v>
      </c>
      <c r="O43" s="19">
        <f>VLOOKUP(A43,'[1]貼付（TKCA014）'!$J$117:$T$173,10,FALSE)</f>
        <v>75</v>
      </c>
      <c r="P43" s="19">
        <f>VLOOKUP(A43,'[1]貼付（TKCA014）'!$J$117:$T$173,11,FALSE)</f>
        <v>11</v>
      </c>
      <c r="Q43" s="16">
        <f t="shared" si="0"/>
        <v>0.14666666666666667</v>
      </c>
    </row>
    <row r="44" spans="1:17" x14ac:dyDescent="0.15">
      <c r="A44" s="20">
        <v>280701</v>
      </c>
      <c r="B44" s="21" t="s">
        <v>55</v>
      </c>
      <c r="C44" s="19">
        <f>VLOOKUP(A44,'[1]貼付（TKCA014）'!$J$117:$T$173,3,FALSE)</f>
        <v>284</v>
      </c>
      <c r="D44" s="19">
        <f>VLOOKUP(A44,'[1]貼付（TKCA014）'!$J$117:$T$173,4,FALSE)</f>
        <v>32</v>
      </c>
      <c r="E44" s="15">
        <f t="shared" si="1"/>
        <v>0.11267605633802817</v>
      </c>
      <c r="F44" s="19">
        <f>VLOOKUP(A44,'[1]貼付（TKCA014）'!$J$117:$T$173,5,FALSE)</f>
        <v>27</v>
      </c>
      <c r="G44" s="15">
        <f t="shared" si="2"/>
        <v>9.5070422535211266E-2</v>
      </c>
      <c r="H44" s="15">
        <f t="shared" si="5"/>
        <v>0.20774647887323944</v>
      </c>
      <c r="I44" s="19">
        <f>VLOOKUP(A44,'[1]貼付（TKCA014）'!$J$117:$T$173,6,FALSE)</f>
        <v>230</v>
      </c>
      <c r="J44" s="19">
        <f>VLOOKUP(A44,'[1]貼付（TKCA014）'!$J$117:$T$173,7,FALSE)</f>
        <v>40</v>
      </c>
      <c r="K44" s="15">
        <f t="shared" si="3"/>
        <v>0.17391304347826086</v>
      </c>
      <c r="L44" s="19">
        <f>VLOOKUP(A44,'[1]貼付（TKCA014）'!$J$117:$T$173,8,FALSE)</f>
        <v>235</v>
      </c>
      <c r="M44" s="19">
        <f>VLOOKUP(A44,'[1]貼付（TKCA014）'!$J$117:$T$173,9,FALSE)</f>
        <v>43</v>
      </c>
      <c r="N44" s="15">
        <f t="shared" si="4"/>
        <v>0.18297872340425531</v>
      </c>
      <c r="O44" s="19">
        <f>VLOOKUP(A44,'[1]貼付（TKCA014）'!$J$117:$T$173,10,FALSE)</f>
        <v>53</v>
      </c>
      <c r="P44" s="19">
        <f>VLOOKUP(A44,'[1]貼付（TKCA014）'!$J$117:$T$173,11,FALSE)</f>
        <v>15</v>
      </c>
      <c r="Q44" s="16">
        <f t="shared" si="0"/>
        <v>0.28301886792452829</v>
      </c>
    </row>
    <row r="45" spans="1:17" x14ac:dyDescent="0.15">
      <c r="A45" s="20">
        <v>280735</v>
      </c>
      <c r="B45" s="21" t="s">
        <v>56</v>
      </c>
      <c r="C45" s="19">
        <f>VLOOKUP(A45,'[1]貼付（TKCA014）'!$J$117:$T$173,3,FALSE)</f>
        <v>602</v>
      </c>
      <c r="D45" s="19">
        <f>VLOOKUP(A45,'[1]貼付（TKCA014）'!$J$117:$T$173,4,FALSE)</f>
        <v>50</v>
      </c>
      <c r="E45" s="15">
        <f t="shared" si="1"/>
        <v>8.3056478405315617E-2</v>
      </c>
      <c r="F45" s="19">
        <f>VLOOKUP(A45,'[1]貼付（TKCA014）'!$J$117:$T$173,5,FALSE)</f>
        <v>51</v>
      </c>
      <c r="G45" s="15">
        <f t="shared" si="2"/>
        <v>8.4717607973421927E-2</v>
      </c>
      <c r="H45" s="15">
        <f t="shared" si="5"/>
        <v>0.16777408637873753</v>
      </c>
      <c r="I45" s="19">
        <f>VLOOKUP(A45,'[1]貼付（TKCA014）'!$J$117:$T$173,6,FALSE)</f>
        <v>403</v>
      </c>
      <c r="J45" s="19">
        <f>VLOOKUP(A45,'[1]貼付（TKCA014）'!$J$117:$T$173,7,FALSE)</f>
        <v>61</v>
      </c>
      <c r="K45" s="15">
        <f t="shared" si="3"/>
        <v>0.15136476426799009</v>
      </c>
      <c r="L45" s="19">
        <f>VLOOKUP(A45,'[1]貼付（TKCA014）'!$J$117:$T$173,8,FALSE)</f>
        <v>453</v>
      </c>
      <c r="M45" s="19">
        <f>VLOOKUP(A45,'[1]貼付（TKCA014）'!$J$117:$T$173,9,FALSE)</f>
        <v>65</v>
      </c>
      <c r="N45" s="15">
        <f t="shared" si="4"/>
        <v>0.14348785871964681</v>
      </c>
      <c r="O45" s="19">
        <f>VLOOKUP(A45,'[1]貼付（TKCA014）'!$J$117:$T$173,10,FALSE)</f>
        <v>148</v>
      </c>
      <c r="P45" s="19">
        <f>VLOOKUP(A45,'[1]貼付（TKCA014）'!$J$117:$T$173,11,FALSE)</f>
        <v>21</v>
      </c>
      <c r="Q45" s="16">
        <f t="shared" si="0"/>
        <v>0.14189189189189189</v>
      </c>
    </row>
    <row r="46" spans="1:17" x14ac:dyDescent="0.15">
      <c r="A46" s="20">
        <v>280792</v>
      </c>
      <c r="B46" s="45" t="s">
        <v>57</v>
      </c>
      <c r="C46" s="19">
        <f>VLOOKUP(A46,'[1]貼付（TKCA014）'!$J$117:$T$173,3,FALSE)</f>
        <v>416</v>
      </c>
      <c r="D46" s="19">
        <f>VLOOKUP(A46,'[1]貼付（TKCA014）'!$J$117:$T$173,4,FALSE)</f>
        <v>43</v>
      </c>
      <c r="E46" s="15">
        <f t="shared" si="1"/>
        <v>0.10336538461538461</v>
      </c>
      <c r="F46" s="19">
        <f>VLOOKUP(A46,'[1]貼付（TKCA014）'!$J$117:$T$173,5,FALSE)</f>
        <v>35</v>
      </c>
      <c r="G46" s="15">
        <f t="shared" si="2"/>
        <v>8.4134615384615391E-2</v>
      </c>
      <c r="H46" s="15">
        <f t="shared" si="5"/>
        <v>0.1875</v>
      </c>
      <c r="I46" s="19">
        <f>VLOOKUP(A46,'[1]貼付（TKCA014）'!$J$117:$T$173,6,FALSE)</f>
        <v>250</v>
      </c>
      <c r="J46" s="19">
        <f>VLOOKUP(A46,'[1]貼付（TKCA014）'!$J$117:$T$173,7,FALSE)</f>
        <v>48</v>
      </c>
      <c r="K46" s="15">
        <f t="shared" si="3"/>
        <v>0.192</v>
      </c>
      <c r="L46" s="19">
        <f>VLOOKUP(A46,'[1]貼付（TKCA014）'!$J$117:$T$173,8,FALSE)</f>
        <v>286</v>
      </c>
      <c r="M46" s="19">
        <f>VLOOKUP(A46,'[1]貼付（TKCA014）'!$J$117:$T$173,9,FALSE)</f>
        <v>49</v>
      </c>
      <c r="N46" s="15">
        <f t="shared" si="4"/>
        <v>0.17132867132867133</v>
      </c>
      <c r="O46" s="19">
        <f>VLOOKUP(A46,'[1]貼付（TKCA014）'!$J$117:$T$173,10,FALSE)</f>
        <v>118</v>
      </c>
      <c r="P46" s="19">
        <f>VLOOKUP(A46,'[1]貼付（TKCA014）'!$J$117:$T$173,11,FALSE)</f>
        <v>19</v>
      </c>
      <c r="Q46" s="16">
        <f t="shared" si="0"/>
        <v>0.16101694915254236</v>
      </c>
    </row>
    <row r="47" spans="1:17" x14ac:dyDescent="0.15">
      <c r="A47" s="20">
        <v>280867</v>
      </c>
      <c r="B47" s="21" t="s">
        <v>58</v>
      </c>
      <c r="C47" s="19">
        <f>VLOOKUP(A47,'[1]貼付（TKCA014）'!$J$117:$T$173,3,FALSE)</f>
        <v>547</v>
      </c>
      <c r="D47" s="19">
        <f>VLOOKUP(A47,'[1]貼付（TKCA014）'!$J$117:$T$173,4,FALSE)</f>
        <v>39</v>
      </c>
      <c r="E47" s="15">
        <f t="shared" si="1"/>
        <v>7.1297989031078604E-2</v>
      </c>
      <c r="F47" s="19">
        <f>VLOOKUP(A47,'[1]貼付（TKCA014）'!$J$117:$T$173,5,FALSE)</f>
        <v>75</v>
      </c>
      <c r="G47" s="15">
        <f t="shared" si="2"/>
        <v>0.13711151736745886</v>
      </c>
      <c r="H47" s="15">
        <f t="shared" si="5"/>
        <v>0.20840950639853748</v>
      </c>
      <c r="I47" s="19">
        <f>VLOOKUP(A47,'[1]貼付（TKCA014）'!$J$117:$T$173,6,FALSE)</f>
        <v>308</v>
      </c>
      <c r="J47" s="19">
        <f>VLOOKUP(A47,'[1]貼付（TKCA014）'!$J$117:$T$173,7,FALSE)</f>
        <v>57</v>
      </c>
      <c r="K47" s="15">
        <f t="shared" si="3"/>
        <v>0.18506493506493507</v>
      </c>
      <c r="L47" s="19">
        <f>VLOOKUP(A47,'[1]貼付（TKCA014）'!$J$117:$T$173,8,FALSE)</f>
        <v>345</v>
      </c>
      <c r="M47" s="19">
        <f>VLOOKUP(A47,'[1]貼付（TKCA014）'!$J$117:$T$173,9,FALSE)</f>
        <v>55</v>
      </c>
      <c r="N47" s="15">
        <f t="shared" si="4"/>
        <v>0.15942028985507245</v>
      </c>
      <c r="O47" s="19">
        <f>VLOOKUP(A47,'[1]貼付（TKCA014）'!$J$117:$T$173,10,FALSE)</f>
        <v>193</v>
      </c>
      <c r="P47" s="19">
        <f>VLOOKUP(A47,'[1]貼付（TKCA014）'!$J$117:$T$173,11,FALSE)</f>
        <v>30</v>
      </c>
      <c r="Q47" s="16">
        <f t="shared" si="0"/>
        <v>0.15544041450777202</v>
      </c>
    </row>
    <row r="48" spans="1:17" x14ac:dyDescent="0.15">
      <c r="A48" s="20">
        <v>280933</v>
      </c>
      <c r="B48" s="21" t="s">
        <v>59</v>
      </c>
      <c r="C48" s="19">
        <f>VLOOKUP(A48,'[1]貼付（TKCA014）'!$J$117:$T$173,3,FALSE)</f>
        <v>551</v>
      </c>
      <c r="D48" s="19">
        <f>VLOOKUP(A48,'[1]貼付（TKCA014）'!$J$117:$T$173,4,FALSE)</f>
        <v>43</v>
      </c>
      <c r="E48" s="15">
        <f t="shared" si="1"/>
        <v>7.8039927404718698E-2</v>
      </c>
      <c r="F48" s="19">
        <f>VLOOKUP(A48,'[1]貼付（TKCA014）'!$J$117:$T$173,5,FALSE)</f>
        <v>54</v>
      </c>
      <c r="G48" s="15">
        <f t="shared" si="2"/>
        <v>9.8003629764065334E-2</v>
      </c>
      <c r="H48" s="15">
        <f t="shared" si="5"/>
        <v>0.17604355716878403</v>
      </c>
      <c r="I48" s="19">
        <f>VLOOKUP(A48,'[1]貼付（TKCA014）'!$J$117:$T$173,6,FALSE)</f>
        <v>320</v>
      </c>
      <c r="J48" s="19">
        <f>VLOOKUP(A48,'[1]貼付（TKCA014）'!$J$117:$T$173,7,FALSE)</f>
        <v>59</v>
      </c>
      <c r="K48" s="15">
        <f t="shared" si="3"/>
        <v>0.18437500000000001</v>
      </c>
      <c r="L48" s="19">
        <f>VLOOKUP(A48,'[1]貼付（TKCA014）'!$J$117:$T$173,8,FALSE)</f>
        <v>418</v>
      </c>
      <c r="M48" s="19">
        <f>VLOOKUP(A48,'[1]貼付（TKCA014）'!$J$117:$T$173,9,FALSE)</f>
        <v>83</v>
      </c>
      <c r="N48" s="15">
        <f t="shared" si="4"/>
        <v>0.19856459330143542</v>
      </c>
      <c r="O48" s="19">
        <f>VLOOKUP(A48,'[1]貼付（TKCA014）'!$J$117:$T$173,10,FALSE)</f>
        <v>145</v>
      </c>
      <c r="P48" s="19">
        <f>VLOOKUP(A48,'[1]貼付（TKCA014）'!$J$117:$T$173,11,FALSE)</f>
        <v>33</v>
      </c>
      <c r="Q48" s="16">
        <f t="shared" si="0"/>
        <v>0.22758620689655173</v>
      </c>
    </row>
    <row r="49" spans="1:17" x14ac:dyDescent="0.15">
      <c r="A49" s="20">
        <v>280958</v>
      </c>
      <c r="B49" s="21" t="s">
        <v>60</v>
      </c>
      <c r="C49" s="19">
        <f>VLOOKUP(A49,'[1]貼付（TKCA014）'!$J$117:$T$173,3,FALSE)</f>
        <v>800</v>
      </c>
      <c r="D49" s="19">
        <f>VLOOKUP(A49,'[1]貼付（TKCA014）'!$J$117:$T$173,4,FALSE)</f>
        <v>77</v>
      </c>
      <c r="E49" s="15">
        <f t="shared" si="1"/>
        <v>9.6250000000000002E-2</v>
      </c>
      <c r="F49" s="19">
        <f>VLOOKUP(A49,'[1]貼付（TKCA014）'!$J$117:$T$173,5,FALSE)</f>
        <v>74</v>
      </c>
      <c r="G49" s="15">
        <f t="shared" si="2"/>
        <v>9.2499999999999999E-2</v>
      </c>
      <c r="H49" s="15">
        <f t="shared" si="5"/>
        <v>0.18875</v>
      </c>
      <c r="I49" s="19">
        <f>VLOOKUP(A49,'[1]貼付（TKCA014）'!$J$117:$T$173,6,FALSE)</f>
        <v>597</v>
      </c>
      <c r="J49" s="19">
        <f>VLOOKUP(A49,'[1]貼付（TKCA014）'!$J$117:$T$173,7,FALSE)</f>
        <v>119</v>
      </c>
      <c r="K49" s="15">
        <f t="shared" si="3"/>
        <v>0.19932998324958123</v>
      </c>
      <c r="L49" s="19">
        <f>VLOOKUP(A49,'[1]貼付（TKCA014）'!$J$117:$T$173,8,FALSE)</f>
        <v>592</v>
      </c>
      <c r="M49" s="19">
        <f>VLOOKUP(A49,'[1]貼付（TKCA014）'!$J$117:$T$173,9,FALSE)</f>
        <v>130</v>
      </c>
      <c r="N49" s="15">
        <f t="shared" si="4"/>
        <v>0.2195945945945946</v>
      </c>
      <c r="O49" s="19">
        <f>VLOOKUP(A49,'[1]貼付（TKCA014）'!$J$117:$T$173,10,FALSE)</f>
        <v>270</v>
      </c>
      <c r="P49" s="19">
        <f>VLOOKUP(A49,'[1]貼付（TKCA014）'!$J$117:$T$173,11,FALSE)</f>
        <v>66</v>
      </c>
      <c r="Q49" s="16">
        <f t="shared" si="0"/>
        <v>0.24444444444444444</v>
      </c>
    </row>
    <row r="50" spans="1:17" x14ac:dyDescent="0.15">
      <c r="A50" s="20">
        <v>283010</v>
      </c>
      <c r="B50" s="21" t="s">
        <v>61</v>
      </c>
      <c r="C50" s="19">
        <f>VLOOKUP(A50,'[1]貼付（TKCA014）'!$J$117:$T$173,3,FALSE)</f>
        <v>33</v>
      </c>
      <c r="D50" s="19">
        <f>VLOOKUP(A50,'[1]貼付（TKCA014）'!$J$117:$T$173,4,FALSE)</f>
        <v>3</v>
      </c>
      <c r="E50" s="15">
        <f t="shared" si="1"/>
        <v>9.0909090909090912E-2</v>
      </c>
      <c r="F50" s="19">
        <f>VLOOKUP(A50,'[1]貼付（TKCA014）'!$J$117:$T$173,5,FALSE)</f>
        <v>3</v>
      </c>
      <c r="G50" s="15">
        <f t="shared" si="2"/>
        <v>9.0909090909090912E-2</v>
      </c>
      <c r="H50" s="15">
        <f t="shared" si="5"/>
        <v>0.18181818181818182</v>
      </c>
      <c r="I50" s="19">
        <f>VLOOKUP(A50,'[1]貼付（TKCA014）'!$J$117:$T$173,6,FALSE)</f>
        <v>30</v>
      </c>
      <c r="J50" s="19">
        <f>VLOOKUP(A50,'[1]貼付（TKCA014）'!$J$117:$T$173,7,FALSE)</f>
        <v>6</v>
      </c>
      <c r="K50" s="15">
        <f t="shared" si="3"/>
        <v>0.2</v>
      </c>
      <c r="L50" s="19">
        <f>VLOOKUP(A50,'[1]貼付（TKCA014）'!$J$117:$T$173,8,FALSE)</f>
        <v>36</v>
      </c>
      <c r="M50" s="19">
        <f>VLOOKUP(A50,'[1]貼付（TKCA014）'!$J$117:$T$173,9,FALSE)</f>
        <v>6</v>
      </c>
      <c r="N50" s="15">
        <f t="shared" si="4"/>
        <v>0.16666666666666666</v>
      </c>
      <c r="O50" s="19">
        <f>VLOOKUP(A50,'[1]貼付（TKCA014）'!$J$117:$T$173,10,FALSE)</f>
        <v>3</v>
      </c>
      <c r="P50" s="19">
        <f>VLOOKUP(A50,'[1]貼付（TKCA014）'!$J$117:$T$173,11,FALSE)</f>
        <v>1</v>
      </c>
      <c r="Q50" s="16">
        <f t="shared" si="0"/>
        <v>0.33333333333333331</v>
      </c>
    </row>
    <row r="51" spans="1:17" x14ac:dyDescent="0.15">
      <c r="A51" s="20">
        <v>283051</v>
      </c>
      <c r="B51" s="21" t="s">
        <v>62</v>
      </c>
      <c r="C51" s="19">
        <f>VLOOKUP(A51,'[1]貼付（TKCA014）'!$J$117:$T$173,3,FALSE)</f>
        <v>61</v>
      </c>
      <c r="D51" s="19">
        <f>VLOOKUP(A51,'[1]貼付（TKCA014）'!$J$117:$T$173,4,FALSE)</f>
        <v>7</v>
      </c>
      <c r="E51" s="15">
        <f t="shared" si="1"/>
        <v>0.11475409836065574</v>
      </c>
      <c r="F51" s="19">
        <f>VLOOKUP(A51,'[1]貼付（TKCA014）'!$J$117:$T$173,5,FALSE)</f>
        <v>3</v>
      </c>
      <c r="G51" s="15">
        <f t="shared" si="2"/>
        <v>4.9180327868852458E-2</v>
      </c>
      <c r="H51" s="15">
        <f t="shared" si="5"/>
        <v>0.16393442622950818</v>
      </c>
      <c r="I51" s="19">
        <f>VLOOKUP(A51,'[1]貼付（TKCA014）'!$J$117:$T$173,6,FALSE)</f>
        <v>59</v>
      </c>
      <c r="J51" s="19">
        <f>VLOOKUP(A51,'[1]貼付（TKCA014）'!$J$117:$T$173,7,FALSE)</f>
        <v>13</v>
      </c>
      <c r="K51" s="15">
        <f t="shared" si="3"/>
        <v>0.22033898305084745</v>
      </c>
      <c r="L51" s="19">
        <f>VLOOKUP(A51,'[1]貼付（TKCA014）'!$J$117:$T$173,8,FALSE)</f>
        <v>76</v>
      </c>
      <c r="M51" s="19">
        <f>VLOOKUP(A51,'[1]貼付（TKCA014）'!$J$117:$T$173,9,FALSE)</f>
        <v>11</v>
      </c>
      <c r="N51" s="15">
        <f t="shared" si="4"/>
        <v>0.14473684210526316</v>
      </c>
      <c r="O51" s="19">
        <f>VLOOKUP(A51,'[1]貼付（TKCA014）'!$J$117:$T$173,10,FALSE)</f>
        <v>4</v>
      </c>
      <c r="P51" s="19">
        <f>VLOOKUP(A51,'[1]貼付（TKCA014）'!$J$117:$T$173,11,FALSE)</f>
        <v>0</v>
      </c>
      <c r="Q51" s="16">
        <f t="shared" si="0"/>
        <v>0</v>
      </c>
    </row>
    <row r="52" spans="1:17" x14ac:dyDescent="0.15">
      <c r="A52" s="20">
        <v>283069</v>
      </c>
      <c r="B52" s="21" t="s">
        <v>63</v>
      </c>
      <c r="C52" s="19">
        <f>VLOOKUP(A52,'[1]貼付（TKCA014）'!$J$117:$T$173,3,FALSE)</f>
        <v>200</v>
      </c>
      <c r="D52" s="19">
        <f>VLOOKUP(A52,'[1]貼付（TKCA014）'!$J$117:$T$173,4,FALSE)</f>
        <v>20</v>
      </c>
      <c r="E52" s="15">
        <f t="shared" si="1"/>
        <v>0.1</v>
      </c>
      <c r="F52" s="19">
        <f>VLOOKUP(A52,'[1]貼付（TKCA014）'!$J$117:$T$173,5,FALSE)</f>
        <v>16</v>
      </c>
      <c r="G52" s="15">
        <f t="shared" si="2"/>
        <v>0.08</v>
      </c>
      <c r="H52" s="15">
        <f t="shared" si="5"/>
        <v>0.18</v>
      </c>
      <c r="I52" s="19">
        <f>VLOOKUP(A52,'[1]貼付（TKCA014）'!$J$117:$T$173,6,FALSE)</f>
        <v>193</v>
      </c>
      <c r="J52" s="19">
        <f>VLOOKUP(A52,'[1]貼付（TKCA014）'!$J$117:$T$173,7,FALSE)</f>
        <v>31</v>
      </c>
      <c r="K52" s="15">
        <f t="shared" si="3"/>
        <v>0.16062176165803108</v>
      </c>
      <c r="L52" s="19">
        <f>VLOOKUP(A52,'[1]貼付（TKCA014）'!$J$117:$T$173,8,FALSE)</f>
        <v>256</v>
      </c>
      <c r="M52" s="19">
        <f>VLOOKUP(A52,'[1]貼付（TKCA014）'!$J$117:$T$173,9,FALSE)</f>
        <v>36</v>
      </c>
      <c r="N52" s="15">
        <f t="shared" si="4"/>
        <v>0.140625</v>
      </c>
      <c r="O52" s="19">
        <f>VLOOKUP(A52,'[1]貼付（TKCA014）'!$J$117:$T$173,10,FALSE)</f>
        <v>10</v>
      </c>
      <c r="P52" s="19">
        <f>VLOOKUP(A52,'[1]貼付（TKCA014）'!$J$117:$T$173,11,FALSE)</f>
        <v>5</v>
      </c>
      <c r="Q52" s="16">
        <f t="shared" si="0"/>
        <v>0.5</v>
      </c>
    </row>
    <row r="53" spans="1:17" s="31" customFormat="1" x14ac:dyDescent="0.15">
      <c r="A53" s="20">
        <v>283077</v>
      </c>
      <c r="B53" s="21" t="s">
        <v>64</v>
      </c>
      <c r="C53" s="22">
        <f>VLOOKUP(A53,'[1]貼付（TKCA014）'!$J$117:$T$173,3,FALSE)</f>
        <v>124</v>
      </c>
      <c r="D53" s="22">
        <f>VLOOKUP(A53,'[1]貼付（TKCA014）'!$J$117:$T$173,4,FALSE)</f>
        <v>11</v>
      </c>
      <c r="E53" s="23">
        <f t="shared" si="1"/>
        <v>8.8709677419354843E-2</v>
      </c>
      <c r="F53" s="22">
        <f>VLOOKUP(A53,'[1]貼付（TKCA014）'!$J$117:$T$173,5,FALSE)</f>
        <v>7</v>
      </c>
      <c r="G53" s="23">
        <f t="shared" si="2"/>
        <v>5.6451612903225805E-2</v>
      </c>
      <c r="H53" s="23">
        <f t="shared" si="5"/>
        <v>0.14516129032258066</v>
      </c>
      <c r="I53" s="22">
        <f>VLOOKUP(A53,'[1]貼付（TKCA014）'!$J$117:$T$173,6,FALSE)</f>
        <v>121</v>
      </c>
      <c r="J53" s="22">
        <f>VLOOKUP(A53,'[1]貼付（TKCA014）'!$J$117:$T$173,7,FALSE)</f>
        <v>23</v>
      </c>
      <c r="K53" s="23">
        <f t="shared" si="3"/>
        <v>0.19008264462809918</v>
      </c>
      <c r="L53" s="22">
        <f>VLOOKUP(A53,'[1]貼付（TKCA014）'!$J$117:$T$173,8,FALSE)</f>
        <v>129</v>
      </c>
      <c r="M53" s="22">
        <f>VLOOKUP(A53,'[1]貼付（TKCA014）'!$J$117:$T$173,9,FALSE)</f>
        <v>27</v>
      </c>
      <c r="N53" s="23">
        <f t="shared" si="4"/>
        <v>0.20930232558139536</v>
      </c>
      <c r="O53" s="22">
        <f>VLOOKUP(A53,'[1]貼付（TKCA014）'!$J$117:$T$173,10,FALSE)</f>
        <v>0</v>
      </c>
      <c r="P53" s="22">
        <f>VLOOKUP(A53,'[1]貼付（TKCA014）'!$J$117:$T$173,11,FALSE)</f>
        <v>0</v>
      </c>
      <c r="Q53" s="24" t="str">
        <f t="shared" si="0"/>
        <v>0.0%</v>
      </c>
    </row>
    <row r="54" spans="1:17" x14ac:dyDescent="0.15">
      <c r="A54" s="20">
        <v>283085</v>
      </c>
      <c r="B54" s="21" t="s">
        <v>65</v>
      </c>
      <c r="C54" s="19">
        <f>VLOOKUP(A54,'[1]貼付（TKCA014）'!$J$117:$T$173,3,FALSE)</f>
        <v>35</v>
      </c>
      <c r="D54" s="19">
        <f>VLOOKUP(A54,'[1]貼付（TKCA014）'!$J$117:$T$173,4,FALSE)</f>
        <v>5</v>
      </c>
      <c r="E54" s="15">
        <f t="shared" si="1"/>
        <v>0.14285714285714285</v>
      </c>
      <c r="F54" s="19">
        <f>VLOOKUP(A54,'[1]貼付（TKCA014）'!$J$117:$T$173,5,FALSE)</f>
        <v>4</v>
      </c>
      <c r="G54" s="15">
        <f t="shared" si="2"/>
        <v>0.11428571428571428</v>
      </c>
      <c r="H54" s="15">
        <f t="shared" si="5"/>
        <v>0.25714285714285712</v>
      </c>
      <c r="I54" s="19">
        <f>VLOOKUP(A54,'[1]貼付（TKCA014）'!$J$117:$T$173,6,FALSE)</f>
        <v>32</v>
      </c>
      <c r="J54" s="19">
        <f>VLOOKUP(A54,'[1]貼付（TKCA014）'!$J$117:$T$173,7,FALSE)</f>
        <v>4</v>
      </c>
      <c r="K54" s="15">
        <f t="shared" si="3"/>
        <v>0.125</v>
      </c>
      <c r="L54" s="19">
        <f>VLOOKUP(A54,'[1]貼付（TKCA014）'!$J$117:$T$173,8,FALSE)</f>
        <v>32</v>
      </c>
      <c r="M54" s="19">
        <f>VLOOKUP(A54,'[1]貼付（TKCA014）'!$J$117:$T$173,9,FALSE)</f>
        <v>4</v>
      </c>
      <c r="N54" s="15">
        <f t="shared" si="4"/>
        <v>0.125</v>
      </c>
      <c r="O54" s="19">
        <f>VLOOKUP(A54,'[1]貼付（TKCA014）'!$J$117:$T$173,10,FALSE)</f>
        <v>0</v>
      </c>
      <c r="P54" s="19">
        <f>VLOOKUP(A54,'[1]貼付（TKCA014）'!$J$117:$T$173,11,FALSE)</f>
        <v>0</v>
      </c>
      <c r="Q54" s="16" t="str">
        <f t="shared" si="0"/>
        <v>0.0%</v>
      </c>
    </row>
    <row r="55" spans="1:17" x14ac:dyDescent="0.15">
      <c r="A55" s="20">
        <v>283093</v>
      </c>
      <c r="B55" s="21" t="s">
        <v>66</v>
      </c>
      <c r="C55" s="19">
        <f>VLOOKUP(A55,'[1]貼付（TKCA014）'!$J$117:$T$173,3,FALSE)</f>
        <v>2215</v>
      </c>
      <c r="D55" s="19">
        <f>VLOOKUP(A55,'[1]貼付（TKCA014）'!$J$117:$T$173,4,FALSE)</f>
        <v>326</v>
      </c>
      <c r="E55" s="15">
        <f t="shared" si="1"/>
        <v>0.1471783295711061</v>
      </c>
      <c r="F55" s="19">
        <f>VLOOKUP(A55,'[1]貼付（TKCA014）'!$J$117:$T$173,5,FALSE)</f>
        <v>219</v>
      </c>
      <c r="G55" s="15">
        <f t="shared" si="2"/>
        <v>9.8871331828442433E-2</v>
      </c>
      <c r="H55" s="15">
        <f t="shared" si="5"/>
        <v>0.24604966139954854</v>
      </c>
      <c r="I55" s="19">
        <f>VLOOKUP(A55,'[1]貼付（TKCA014）'!$J$117:$T$173,6,FALSE)</f>
        <v>2018</v>
      </c>
      <c r="J55" s="19">
        <f>VLOOKUP(A55,'[1]貼付（TKCA014）'!$J$117:$T$173,7,FALSE)</f>
        <v>403</v>
      </c>
      <c r="K55" s="15">
        <f t="shared" si="3"/>
        <v>0.19970267591674926</v>
      </c>
      <c r="L55" s="19">
        <f>VLOOKUP(A55,'[1]貼付（TKCA014）'!$J$117:$T$173,8,FALSE)</f>
        <v>2968</v>
      </c>
      <c r="M55" s="19">
        <f>VLOOKUP(A55,'[1]貼付（TKCA014）'!$J$117:$T$173,9,FALSE)</f>
        <v>453</v>
      </c>
      <c r="N55" s="15">
        <f t="shared" si="4"/>
        <v>0.15262803234501349</v>
      </c>
      <c r="O55" s="19">
        <f>VLOOKUP(A55,'[1]貼付（TKCA014）'!$J$117:$T$173,10,FALSE)</f>
        <v>153</v>
      </c>
      <c r="P55" s="19">
        <f>VLOOKUP(A55,'[1]貼付（TKCA014）'!$J$117:$T$173,11,FALSE)</f>
        <v>41</v>
      </c>
      <c r="Q55" s="16">
        <f>IF(O55=0,"0.0%",P55/O55)</f>
        <v>0.26797385620915032</v>
      </c>
    </row>
  </sheetData>
  <mergeCells count="18">
    <mergeCell ref="A8:B8"/>
    <mergeCell ref="J4:K6"/>
    <mergeCell ref="L4:L7"/>
    <mergeCell ref="M4:M7"/>
    <mergeCell ref="N4:N7"/>
    <mergeCell ref="A1:B1"/>
    <mergeCell ref="A2:B7"/>
    <mergeCell ref="C2:H2"/>
    <mergeCell ref="I2:K2"/>
    <mergeCell ref="L2:Q2"/>
    <mergeCell ref="C4:C7"/>
    <mergeCell ref="D4:E6"/>
    <mergeCell ref="F4:G6"/>
    <mergeCell ref="H4:H7"/>
    <mergeCell ref="I4:I7"/>
    <mergeCell ref="Q4:Q7"/>
    <mergeCell ref="O4:O7"/>
    <mergeCell ref="P4:P7"/>
  </mergeCells>
  <phoneticPr fontId="2"/>
  <pageMargins left="0.7" right="0.7" top="0.75" bottom="0.75" header="0.3" footer="0.3"/>
  <pageSetup paperSize="9" scale="62" orientation="landscape" r:id="rId1"/>
  <headerFooter>
    <oddHeader>&amp;LTKCA014&amp;C&amp;12特定健診・特定保健指導実施結果集計表（県集計）
（平成30年度）&amp;R令和元年11月15日作成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TKCA014_男性</vt:lpstr>
      <vt:lpstr>TKCA014_女性</vt:lpstr>
      <vt:lpstr>TKCA014_総計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 朝子</dc:creator>
  <cp:lastModifiedBy>Administrator</cp:lastModifiedBy>
  <cp:lastPrinted>2019-11-20T03:51:18Z</cp:lastPrinted>
  <dcterms:created xsi:type="dcterms:W3CDTF">2019-11-20T01:10:51Z</dcterms:created>
  <dcterms:modified xsi:type="dcterms:W3CDTF">2024-02-13T05:11:06Z</dcterms:modified>
</cp:coreProperties>
</file>